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ONG\Prestações - Convênios 2\2-Prestação de Contas Saúde\Prestações Prefeitura 2023\Prestação de Contas 29295-8\"/>
    </mc:Choice>
  </mc:AlternateContent>
  <bookViews>
    <workbookView xWindow="0" yWindow="0" windowWidth="24000" windowHeight="9630" firstSheet="1" activeTab="2"/>
  </bookViews>
  <sheets>
    <sheet name="Fluxo de Caixa (Modelo)" sheetId="8" r:id="rId1"/>
    <sheet name="Fluxo de Caixa" sheetId="5" r:id="rId2"/>
    <sheet name="Lançamentos Entradas e Saídas" sheetId="6" r:id="rId3"/>
    <sheet name="Validação de Dados" sheetId="7" r:id="rId4"/>
  </sheets>
  <definedNames>
    <definedName name="_xlnm._FilterDatabase" localSheetId="3" hidden="1">'Validação de Dados'!$M$6:$M$18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0" i="8" l="1"/>
  <c r="N50" i="8"/>
  <c r="E50" i="8"/>
  <c r="F50" i="8"/>
  <c r="G50" i="8"/>
  <c r="H50" i="8"/>
  <c r="I50" i="8"/>
  <c r="J50" i="8"/>
  <c r="C28" i="8"/>
  <c r="B25" i="5" l="1"/>
  <c r="C25" i="5"/>
  <c r="G11" i="5"/>
  <c r="H11" i="5"/>
  <c r="I11" i="5"/>
  <c r="J11" i="5"/>
  <c r="K11" i="5"/>
  <c r="L11" i="5"/>
  <c r="M11" i="5"/>
  <c r="C11" i="5"/>
  <c r="I26" i="5"/>
  <c r="J26" i="5"/>
  <c r="K26" i="5"/>
  <c r="L26" i="5"/>
  <c r="M26" i="5"/>
  <c r="H25" i="5"/>
  <c r="I25" i="5"/>
  <c r="J25" i="5"/>
  <c r="K25" i="5"/>
  <c r="L25" i="5"/>
  <c r="M25" i="5"/>
  <c r="J10" i="5"/>
  <c r="K10" i="5"/>
  <c r="L10" i="5"/>
  <c r="M10" i="5"/>
  <c r="G10" i="5"/>
  <c r="H10" i="5"/>
  <c r="D25" i="5" l="1"/>
  <c r="E25" i="5"/>
  <c r="F25" i="5"/>
  <c r="D26" i="5"/>
  <c r="E26" i="5"/>
  <c r="F26" i="5"/>
  <c r="D27" i="5"/>
  <c r="E27" i="5"/>
  <c r="F27" i="5"/>
  <c r="D28" i="5"/>
  <c r="E28" i="5"/>
  <c r="F28" i="5"/>
  <c r="D29" i="5"/>
  <c r="E29" i="5"/>
  <c r="F29" i="5"/>
  <c r="D30" i="5"/>
  <c r="E30" i="5"/>
  <c r="F30" i="5"/>
  <c r="C26" i="5"/>
  <c r="C27" i="5"/>
  <c r="C28" i="5"/>
  <c r="C29" i="5"/>
  <c r="C30" i="5"/>
  <c r="B27" i="5"/>
  <c r="B28" i="5"/>
  <c r="B29" i="5"/>
  <c r="B30" i="5"/>
  <c r="B26" i="5"/>
  <c r="E36" i="5" l="1"/>
  <c r="D36" i="5"/>
  <c r="C36" i="5"/>
  <c r="B36" i="5"/>
  <c r="M12" i="5" l="1"/>
  <c r="L12" i="5"/>
  <c r="M29" i="8" l="1"/>
  <c r="I10" i="5"/>
  <c r="L50" i="8" l="1"/>
  <c r="K12" i="5"/>
  <c r="J12" i="5"/>
  <c r="K50" i="8" l="1"/>
  <c r="K28" i="8"/>
  <c r="K13" i="8"/>
  <c r="K11" i="8"/>
  <c r="K29" i="8"/>
  <c r="J13" i="5"/>
  <c r="L13" i="5"/>
  <c r="M13" i="5"/>
  <c r="K13" i="5" l="1"/>
  <c r="H13" i="5"/>
  <c r="I13" i="8" l="1"/>
  <c r="I12" i="8"/>
  <c r="I11" i="8"/>
  <c r="I15" i="8" l="1"/>
  <c r="G12" i="5"/>
  <c r="N41" i="8" l="1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N38" i="8"/>
  <c r="M38" i="8"/>
  <c r="L38" i="8"/>
  <c r="K38" i="8"/>
  <c r="J38" i="8"/>
  <c r="I38" i="8"/>
  <c r="H38" i="8"/>
  <c r="G38" i="8"/>
  <c r="F38" i="8"/>
  <c r="E38" i="8"/>
  <c r="D38" i="8"/>
  <c r="C38" i="8"/>
  <c r="N37" i="8"/>
  <c r="M37" i="8"/>
  <c r="L37" i="8"/>
  <c r="K37" i="8"/>
  <c r="J37" i="8"/>
  <c r="I37" i="8"/>
  <c r="H37" i="8"/>
  <c r="G37" i="8"/>
  <c r="F37" i="8"/>
  <c r="E37" i="8"/>
  <c r="D37" i="8"/>
  <c r="C37" i="8"/>
  <c r="N36" i="8"/>
  <c r="M36" i="8"/>
  <c r="L36" i="8"/>
  <c r="K36" i="8"/>
  <c r="J36" i="8"/>
  <c r="I36" i="8"/>
  <c r="H36" i="8"/>
  <c r="G36" i="8"/>
  <c r="F36" i="8"/>
  <c r="E36" i="8"/>
  <c r="D36" i="8"/>
  <c r="C36" i="8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33" i="8"/>
  <c r="M33" i="8"/>
  <c r="L33" i="8"/>
  <c r="K33" i="8"/>
  <c r="J33" i="8"/>
  <c r="I33" i="8"/>
  <c r="H33" i="8"/>
  <c r="G33" i="8"/>
  <c r="F33" i="8"/>
  <c r="E33" i="8"/>
  <c r="D33" i="8"/>
  <c r="C33" i="8"/>
  <c r="N32" i="8"/>
  <c r="M32" i="8"/>
  <c r="L32" i="8"/>
  <c r="K32" i="8"/>
  <c r="J32" i="8"/>
  <c r="I32" i="8"/>
  <c r="H32" i="8"/>
  <c r="G32" i="8"/>
  <c r="F32" i="8"/>
  <c r="E32" i="8"/>
  <c r="D32" i="8"/>
  <c r="C32" i="8"/>
  <c r="N31" i="8"/>
  <c r="M31" i="8"/>
  <c r="L31" i="8"/>
  <c r="K31" i="8"/>
  <c r="J31" i="8"/>
  <c r="I31" i="8"/>
  <c r="H31" i="8"/>
  <c r="G31" i="8"/>
  <c r="F31" i="8"/>
  <c r="E31" i="8"/>
  <c r="D31" i="8"/>
  <c r="C31" i="8"/>
  <c r="N30" i="8"/>
  <c r="M30" i="8"/>
  <c r="L30" i="8"/>
  <c r="K30" i="8"/>
  <c r="J30" i="8"/>
  <c r="I30" i="8"/>
  <c r="H30" i="8"/>
  <c r="G30" i="8"/>
  <c r="F30" i="8"/>
  <c r="E30" i="8"/>
  <c r="D30" i="8"/>
  <c r="C30" i="8"/>
  <c r="N29" i="8"/>
  <c r="L29" i="8"/>
  <c r="J29" i="8"/>
  <c r="I29" i="8"/>
  <c r="H29" i="8"/>
  <c r="G29" i="8"/>
  <c r="F29" i="8"/>
  <c r="E29" i="8"/>
  <c r="D29" i="8"/>
  <c r="C29" i="8"/>
  <c r="N28" i="8"/>
  <c r="M28" i="8"/>
  <c r="L28" i="8"/>
  <c r="J28" i="8"/>
  <c r="I28" i="8"/>
  <c r="H28" i="8"/>
  <c r="G28" i="8"/>
  <c r="F28" i="8"/>
  <c r="E28" i="8"/>
  <c r="D28" i="8"/>
  <c r="N27" i="8"/>
  <c r="M27" i="8"/>
  <c r="L27" i="8"/>
  <c r="K27" i="8"/>
  <c r="J27" i="8"/>
  <c r="I27" i="8"/>
  <c r="H27" i="8"/>
  <c r="G27" i="8"/>
  <c r="F27" i="8"/>
  <c r="E27" i="8"/>
  <c r="D27" i="8"/>
  <c r="C27" i="8"/>
  <c r="N26" i="8"/>
  <c r="M26" i="8"/>
  <c r="L26" i="8"/>
  <c r="K26" i="8"/>
  <c r="J26" i="8"/>
  <c r="I26" i="8"/>
  <c r="H26" i="8"/>
  <c r="G26" i="8"/>
  <c r="F26" i="8"/>
  <c r="E26" i="8"/>
  <c r="D26" i="8"/>
  <c r="C26" i="8"/>
  <c r="N25" i="8"/>
  <c r="M25" i="8"/>
  <c r="L25" i="8"/>
  <c r="K25" i="8"/>
  <c r="J25" i="8"/>
  <c r="I25" i="8"/>
  <c r="H25" i="8"/>
  <c r="G25" i="8"/>
  <c r="F25" i="8"/>
  <c r="E25" i="8"/>
  <c r="D25" i="8"/>
  <c r="C25" i="8"/>
  <c r="N24" i="8"/>
  <c r="M24" i="8"/>
  <c r="L24" i="8"/>
  <c r="K24" i="8"/>
  <c r="J24" i="8"/>
  <c r="I24" i="8"/>
  <c r="H24" i="8"/>
  <c r="G24" i="8"/>
  <c r="F24" i="8"/>
  <c r="E24" i="8"/>
  <c r="D24" i="8"/>
  <c r="C24" i="8"/>
  <c r="N23" i="8"/>
  <c r="M23" i="8"/>
  <c r="L23" i="8"/>
  <c r="K23" i="8"/>
  <c r="J23" i="8"/>
  <c r="I23" i="8"/>
  <c r="H23" i="8"/>
  <c r="G23" i="8"/>
  <c r="F23" i="8"/>
  <c r="E23" i="8"/>
  <c r="D23" i="8"/>
  <c r="C23" i="8"/>
  <c r="N22" i="8"/>
  <c r="M22" i="8"/>
  <c r="L22" i="8"/>
  <c r="K22" i="8"/>
  <c r="J22" i="8"/>
  <c r="I22" i="8"/>
  <c r="H22" i="8"/>
  <c r="G22" i="8"/>
  <c r="F22" i="8"/>
  <c r="E22" i="8"/>
  <c r="D22" i="8"/>
  <c r="C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M13" i="8"/>
  <c r="L13" i="8"/>
  <c r="J13" i="8"/>
  <c r="H13" i="8"/>
  <c r="G13" i="8"/>
  <c r="F13" i="8"/>
  <c r="E13" i="8"/>
  <c r="D13" i="8"/>
  <c r="C13" i="8"/>
  <c r="N12" i="8"/>
  <c r="M12" i="8"/>
  <c r="L12" i="8"/>
  <c r="K12" i="8"/>
  <c r="J12" i="8"/>
  <c r="H12" i="8"/>
  <c r="G12" i="8"/>
  <c r="F12" i="8"/>
  <c r="E12" i="8"/>
  <c r="D12" i="8"/>
  <c r="N11" i="8"/>
  <c r="M11" i="8"/>
  <c r="L11" i="8"/>
  <c r="H11" i="8"/>
  <c r="G11" i="8"/>
  <c r="F11" i="8"/>
  <c r="E11" i="8"/>
  <c r="D11" i="8"/>
  <c r="C11" i="8"/>
  <c r="J43" i="8" l="1"/>
  <c r="H43" i="8"/>
  <c r="D43" i="8"/>
  <c r="E43" i="8"/>
  <c r="C15" i="8"/>
  <c r="E15" i="8"/>
  <c r="M15" i="8"/>
  <c r="G15" i="8"/>
  <c r="N43" i="8"/>
  <c r="G43" i="8"/>
  <c r="L43" i="8"/>
  <c r="F43" i="8"/>
  <c r="I43" i="8"/>
  <c r="K43" i="8"/>
  <c r="K15" i="8"/>
  <c r="M43" i="8"/>
  <c r="O30" i="8"/>
  <c r="O32" i="8"/>
  <c r="O33" i="8"/>
  <c r="O34" i="8"/>
  <c r="O39" i="8"/>
  <c r="O40" i="8"/>
  <c r="O41" i="8"/>
  <c r="O37" i="8"/>
  <c r="O38" i="8"/>
  <c r="O35" i="8"/>
  <c r="O36" i="8"/>
  <c r="C43" i="8"/>
  <c r="O13" i="8"/>
  <c r="O21" i="8"/>
  <c r="O23" i="8"/>
  <c r="O27" i="8"/>
  <c r="O29" i="8"/>
  <c r="O12" i="8"/>
  <c r="O19" i="8"/>
  <c r="O20" i="8"/>
  <c r="O22" i="8"/>
  <c r="O24" i="8"/>
  <c r="O25" i="8"/>
  <c r="O26" i="8"/>
  <c r="O28" i="8"/>
  <c r="O31" i="8"/>
  <c r="D15" i="8"/>
  <c r="F15" i="8"/>
  <c r="H15" i="8"/>
  <c r="L15" i="8"/>
  <c r="N15" i="8"/>
  <c r="O18" i="8"/>
  <c r="D45" i="8" l="1"/>
  <c r="F45" i="8"/>
  <c r="H45" i="8"/>
  <c r="L45" i="8"/>
  <c r="E45" i="8"/>
  <c r="I45" i="8"/>
  <c r="C45" i="8"/>
  <c r="M45" i="8"/>
  <c r="G45" i="8"/>
  <c r="N45" i="8"/>
  <c r="K45" i="8"/>
  <c r="O43" i="8"/>
  <c r="M38" i="5"/>
  <c r="L38" i="5"/>
  <c r="K38" i="5"/>
  <c r="J38" i="5"/>
  <c r="I38" i="5"/>
  <c r="H38" i="5"/>
  <c r="G38" i="5"/>
  <c r="F38" i="5"/>
  <c r="E38" i="5"/>
  <c r="D38" i="5"/>
  <c r="C38" i="5"/>
  <c r="B38" i="5"/>
  <c r="M37" i="5"/>
  <c r="L37" i="5"/>
  <c r="K37" i="5"/>
  <c r="J37" i="5"/>
  <c r="I37" i="5"/>
  <c r="H37" i="5"/>
  <c r="G37" i="5"/>
  <c r="F37" i="5"/>
  <c r="E37" i="5"/>
  <c r="D37" i="5"/>
  <c r="C37" i="5"/>
  <c r="B37" i="5"/>
  <c r="M36" i="5"/>
  <c r="L36" i="5"/>
  <c r="K36" i="5"/>
  <c r="J36" i="5"/>
  <c r="I36" i="5"/>
  <c r="H36" i="5"/>
  <c r="G36" i="5"/>
  <c r="F36" i="5"/>
  <c r="M35" i="5"/>
  <c r="L35" i="5"/>
  <c r="K35" i="5"/>
  <c r="J35" i="5"/>
  <c r="I35" i="5"/>
  <c r="H35" i="5"/>
  <c r="G35" i="5"/>
  <c r="F35" i="5"/>
  <c r="E35" i="5"/>
  <c r="D35" i="5"/>
  <c r="C35" i="5"/>
  <c r="B35" i="5"/>
  <c r="M34" i="5"/>
  <c r="L34" i="5"/>
  <c r="K34" i="5"/>
  <c r="J34" i="5"/>
  <c r="I34" i="5"/>
  <c r="H34" i="5"/>
  <c r="G34" i="5"/>
  <c r="F34" i="5"/>
  <c r="E34" i="5"/>
  <c r="D34" i="5"/>
  <c r="C34" i="5"/>
  <c r="B34" i="5"/>
  <c r="M33" i="5"/>
  <c r="L33" i="5"/>
  <c r="K33" i="5"/>
  <c r="J33" i="5"/>
  <c r="I33" i="5"/>
  <c r="H33" i="5"/>
  <c r="G33" i="5"/>
  <c r="F33" i="5"/>
  <c r="E33" i="5"/>
  <c r="D33" i="5"/>
  <c r="C33" i="5"/>
  <c r="B33" i="5"/>
  <c r="M32" i="5"/>
  <c r="L32" i="5"/>
  <c r="K32" i="5"/>
  <c r="J32" i="5"/>
  <c r="I32" i="5"/>
  <c r="H32" i="5"/>
  <c r="G32" i="5"/>
  <c r="F32" i="5"/>
  <c r="E32" i="5"/>
  <c r="D32" i="5"/>
  <c r="C32" i="5"/>
  <c r="B32" i="5"/>
  <c r="M31" i="5"/>
  <c r="L31" i="5"/>
  <c r="K31" i="5"/>
  <c r="J31" i="5"/>
  <c r="I31" i="5"/>
  <c r="H31" i="5"/>
  <c r="G31" i="5"/>
  <c r="F31" i="5"/>
  <c r="E31" i="5"/>
  <c r="D31" i="5"/>
  <c r="C31" i="5"/>
  <c r="B31" i="5"/>
  <c r="M30" i="5"/>
  <c r="L30" i="5"/>
  <c r="K30" i="5"/>
  <c r="J30" i="5"/>
  <c r="I30" i="5"/>
  <c r="H30" i="5"/>
  <c r="G30" i="5"/>
  <c r="M29" i="5"/>
  <c r="L29" i="5"/>
  <c r="K29" i="5"/>
  <c r="J29" i="5"/>
  <c r="I29" i="5"/>
  <c r="H29" i="5"/>
  <c r="G29" i="5"/>
  <c r="M28" i="5"/>
  <c r="L28" i="5"/>
  <c r="K28" i="5"/>
  <c r="J28" i="5"/>
  <c r="I28" i="5"/>
  <c r="H28" i="5"/>
  <c r="G28" i="5"/>
  <c r="M27" i="5"/>
  <c r="L27" i="5"/>
  <c r="K27" i="5"/>
  <c r="J27" i="5"/>
  <c r="I27" i="5"/>
  <c r="H27" i="5"/>
  <c r="G27" i="5"/>
  <c r="H26" i="5"/>
  <c r="G26" i="5"/>
  <c r="G25" i="5"/>
  <c r="M24" i="5"/>
  <c r="L24" i="5"/>
  <c r="K24" i="5"/>
  <c r="J24" i="5"/>
  <c r="I24" i="5"/>
  <c r="H24" i="5"/>
  <c r="G24" i="5"/>
  <c r="F24" i="5"/>
  <c r="E24" i="5"/>
  <c r="D24" i="5"/>
  <c r="C24" i="5"/>
  <c r="B24" i="5"/>
  <c r="M23" i="5"/>
  <c r="L23" i="5"/>
  <c r="K23" i="5"/>
  <c r="J23" i="5"/>
  <c r="I23" i="5"/>
  <c r="H23" i="5"/>
  <c r="G23" i="5"/>
  <c r="F23" i="5"/>
  <c r="E23" i="5"/>
  <c r="D23" i="5"/>
  <c r="C23" i="5"/>
  <c r="B23" i="5"/>
  <c r="M22" i="5"/>
  <c r="L22" i="5"/>
  <c r="K22" i="5"/>
  <c r="J22" i="5"/>
  <c r="I22" i="5"/>
  <c r="H22" i="5"/>
  <c r="G22" i="5"/>
  <c r="F22" i="5"/>
  <c r="E22" i="5"/>
  <c r="D22" i="5"/>
  <c r="C22" i="5"/>
  <c r="B22" i="5"/>
  <c r="M21" i="5"/>
  <c r="L21" i="5"/>
  <c r="K21" i="5"/>
  <c r="J21" i="5"/>
  <c r="I21" i="5"/>
  <c r="H21" i="5"/>
  <c r="G21" i="5"/>
  <c r="F21" i="5"/>
  <c r="E21" i="5"/>
  <c r="D21" i="5"/>
  <c r="C21" i="5"/>
  <c r="B21" i="5"/>
  <c r="M20" i="5"/>
  <c r="L20" i="5"/>
  <c r="K20" i="5"/>
  <c r="J20" i="5"/>
  <c r="I20" i="5"/>
  <c r="H20" i="5"/>
  <c r="G20" i="5"/>
  <c r="F20" i="5"/>
  <c r="E20" i="5"/>
  <c r="D20" i="5"/>
  <c r="C20" i="5"/>
  <c r="B20" i="5"/>
  <c r="M19" i="5"/>
  <c r="L19" i="5"/>
  <c r="K19" i="5"/>
  <c r="J19" i="5"/>
  <c r="I19" i="5"/>
  <c r="H19" i="5"/>
  <c r="G19" i="5"/>
  <c r="F19" i="5"/>
  <c r="E19" i="5"/>
  <c r="D19" i="5"/>
  <c r="C19" i="5"/>
  <c r="B19" i="5"/>
  <c r="M18" i="5"/>
  <c r="L18" i="5"/>
  <c r="K18" i="5"/>
  <c r="J18" i="5"/>
  <c r="I18" i="5"/>
  <c r="H18" i="5"/>
  <c r="G18" i="5"/>
  <c r="F18" i="5"/>
  <c r="E18" i="5"/>
  <c r="D18" i="5"/>
  <c r="C18" i="5"/>
  <c r="B18" i="5"/>
  <c r="M17" i="5"/>
  <c r="L17" i="5"/>
  <c r="K17" i="5"/>
  <c r="J17" i="5"/>
  <c r="I17" i="5"/>
  <c r="H17" i="5"/>
  <c r="G17" i="5"/>
  <c r="F17" i="5"/>
  <c r="E17" i="5"/>
  <c r="D17" i="5"/>
  <c r="C17" i="5"/>
  <c r="B17" i="5"/>
  <c r="M16" i="5"/>
  <c r="L16" i="5"/>
  <c r="K16" i="5"/>
  <c r="J16" i="5"/>
  <c r="I16" i="5"/>
  <c r="H16" i="5"/>
  <c r="G16" i="5"/>
  <c r="F16" i="5"/>
  <c r="E16" i="5"/>
  <c r="D16" i="5"/>
  <c r="C16" i="5"/>
  <c r="B16" i="5"/>
  <c r="M15" i="5"/>
  <c r="L15" i="5"/>
  <c r="K15" i="5"/>
  <c r="J15" i="5"/>
  <c r="I15" i="5"/>
  <c r="H15" i="5"/>
  <c r="G15" i="5"/>
  <c r="F15" i="5"/>
  <c r="E15" i="5"/>
  <c r="D15" i="5"/>
  <c r="C15" i="5"/>
  <c r="I12" i="5"/>
  <c r="F12" i="5"/>
  <c r="E12" i="5"/>
  <c r="D12" i="5"/>
  <c r="C12" i="5"/>
  <c r="G13" i="5"/>
  <c r="F11" i="5"/>
  <c r="E11" i="5"/>
  <c r="D11" i="5"/>
  <c r="F10" i="5"/>
  <c r="E10" i="5"/>
  <c r="D10" i="5"/>
  <c r="C10" i="5"/>
  <c r="I13" i="5" l="1"/>
  <c r="G39" i="5"/>
  <c r="G40" i="5" s="1"/>
  <c r="J11" i="8"/>
  <c r="D39" i="5"/>
  <c r="M39" i="5"/>
  <c r="B39" i="5"/>
  <c r="J39" i="5"/>
  <c r="C39" i="5"/>
  <c r="K39" i="5"/>
  <c r="K40" i="5" s="1"/>
  <c r="E39" i="5"/>
  <c r="H39" i="5"/>
  <c r="F39" i="5"/>
  <c r="D13" i="5"/>
  <c r="L39" i="5"/>
  <c r="I39" i="5"/>
  <c r="N10" i="5"/>
  <c r="N11" i="5"/>
  <c r="N12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8" i="5"/>
  <c r="N36" i="5"/>
  <c r="N37" i="5"/>
  <c r="B13" i="5"/>
  <c r="C13" i="5"/>
  <c r="F13" i="5"/>
  <c r="E13" i="5"/>
  <c r="B41" i="5" l="1"/>
  <c r="L40" i="5"/>
  <c r="J40" i="5"/>
  <c r="J15" i="8"/>
  <c r="O11" i="8"/>
  <c r="O15" i="8" s="1"/>
  <c r="D40" i="5"/>
  <c r="M40" i="5"/>
  <c r="B40" i="5"/>
  <c r="H40" i="5"/>
  <c r="C40" i="5"/>
  <c r="E40" i="5"/>
  <c r="F40" i="5"/>
  <c r="I40" i="5"/>
  <c r="N13" i="5"/>
  <c r="N39" i="5"/>
  <c r="C41" i="5" l="1"/>
  <c r="J45" i="8"/>
  <c r="N40" i="5"/>
  <c r="D41" i="5" l="1"/>
  <c r="E8" i="8"/>
  <c r="H46" i="8" s="1"/>
  <c r="F8" i="8" l="1"/>
  <c r="E41" i="5"/>
  <c r="F41" i="5" l="1"/>
  <c r="G8" i="8"/>
  <c r="H8" i="8" l="1"/>
  <c r="G41" i="5"/>
  <c r="H41" i="5" l="1"/>
  <c r="I8" i="8"/>
  <c r="I46" i="8" s="1"/>
  <c r="J8" i="8" l="1"/>
  <c r="J46" i="8" s="1"/>
  <c r="I41" i="5"/>
  <c r="K8" i="8" l="1"/>
  <c r="J41" i="5"/>
  <c r="L8" i="8" l="1"/>
  <c r="L46" i="8" s="1"/>
  <c r="K41" i="5"/>
  <c r="L41" i="5" l="1"/>
  <c r="M8" i="8"/>
  <c r="M46" i="8" s="1"/>
  <c r="N41" i="5"/>
  <c r="N8" i="8" l="1"/>
  <c r="N46" i="8" s="1"/>
  <c r="M41" i="5"/>
</calcChain>
</file>

<file path=xl/sharedStrings.xml><?xml version="1.0" encoding="utf-8"?>
<sst xmlns="http://schemas.openxmlformats.org/spreadsheetml/2006/main" count="339" uniqueCount="70">
  <si>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</si>
  <si>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</si>
  <si>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</si>
  <si>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</si>
  <si>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</si>
  <si>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</si>
  <si>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</si>
  <si>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</si>
  <si>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</si>
  <si>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</si>
  <si>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</si>
  <si>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</si>
  <si>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</si>
  <si>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</t>
  </si>
  <si>
    <t>Saldo do Mês Anterior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</si>
  <si>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</si>
  <si>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</si>
  <si>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</si>
  <si>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</si>
  <si>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</si>
  <si>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</si>
  <si>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Salários</t>
  </si>
  <si>
    <t>13º</t>
  </si>
  <si>
    <t>Férias</t>
  </si>
  <si>
    <t>Utilidade Pública (água, energia, telefone, gas)</t>
  </si>
  <si>
    <t>Outras despesas</t>
  </si>
  <si>
    <t>Saldo do mês (Receitas-despesas)</t>
  </si>
  <si>
    <t>SALDO FINAL (SD Anterior +Receitas - Despesas)</t>
  </si>
  <si>
    <t>Conta Corrente</t>
  </si>
  <si>
    <t>Aplicações</t>
  </si>
  <si>
    <t>Custeio</t>
  </si>
  <si>
    <t>Ressarcimento por rateio</t>
  </si>
  <si>
    <t xml:space="preserve">Demonstrações dos fluxos de caixa - (Valores expressos em Reais - R$) </t>
  </si>
  <si>
    <t>Medicamentos</t>
  </si>
  <si>
    <t>Material Médico e Hospitalar</t>
  </si>
  <si>
    <t>Gênero Alimentício</t>
  </si>
  <si>
    <t>Outros Materias de Consumo</t>
  </si>
  <si>
    <t>Serviços Médicos</t>
  </si>
  <si>
    <t>Outros Serviços de Terceiros</t>
  </si>
  <si>
    <t>Locação de Imóveis</t>
  </si>
  <si>
    <t>Locações diversas</t>
  </si>
  <si>
    <t>Combustível</t>
  </si>
  <si>
    <t>Bens e materiais permanentes</t>
  </si>
  <si>
    <t>Despesas financeiras e bancárias</t>
  </si>
  <si>
    <t>Fluxo de Caixa </t>
  </si>
  <si>
    <t> Composição de Saldo </t>
  </si>
  <si>
    <t>  Observações</t>
  </si>
  <si>
    <t>Saldo Bancário </t>
  </si>
  <si>
    <t>Horas Extras</t>
  </si>
  <si>
    <t>Benefícios</t>
  </si>
  <si>
    <t>Encargos Sociais</t>
  </si>
  <si>
    <t>Rescisões com Encargos</t>
  </si>
  <si>
    <t>Outras Despesas com Pessoal</t>
  </si>
  <si>
    <t>Recursos Humanos - Autônomos e Pessoa Jurídica.</t>
  </si>
  <si>
    <t>Tipo</t>
  </si>
  <si>
    <t>Classificação</t>
  </si>
  <si>
    <t>Observação</t>
  </si>
  <si>
    <t>Mês</t>
  </si>
  <si>
    <t>Receita</t>
  </si>
  <si>
    <t>Despesa</t>
  </si>
  <si>
    <t>Classificação Receita</t>
  </si>
  <si>
    <t>Classificação Despesa</t>
  </si>
  <si>
    <t>Total Receitas</t>
  </si>
  <si>
    <t>Total Despesa</t>
  </si>
  <si>
    <t xml:space="preserve">    </t>
  </si>
  <si>
    <t>CONVENIADA</t>
  </si>
  <si>
    <t>Competência de janeiro a dezembro de 2023</t>
  </si>
  <si>
    <t>Contrato de Gestão / Convênio/ Termo de Fomento</t>
  </si>
  <si>
    <t>DESPESAS 2023 - C/C: 29295-8</t>
  </si>
  <si>
    <t>parte pagamento 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</si>
</sst>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_-* #,##0_-;\-* #,##0_-;_-* &quot;-&quot;??_-;_-@_-"/>
    <numFmt numFmtId="167" formatCode="&quot;R$&quot;\ 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rgb="FF696969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u/>
      <sz val="2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8AE7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1B1A3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1B1A3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rgb="FFC0000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1B1A3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16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166" fontId="16" fillId="33" borderId="10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6" fillId="33" borderId="10" xfId="0" applyFont="1" applyFill="1" applyBorder="1" applyAlignment="1">
      <alignment horizontal="right" vertical="center" wrapText="1"/>
    </xf>
    <xf numFmtId="166" fontId="0" fillId="0" borderId="10" xfId="1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43" fontId="16" fillId="33" borderId="10" xfId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/>
    <xf numFmtId="164" fontId="22" fillId="0" borderId="14" xfId="43" applyFont="1" applyBorder="1"/>
    <xf numFmtId="43" fontId="0" fillId="0" borderId="10" xfId="1" applyFont="1" applyBorder="1" applyAlignment="1">
      <alignment horizontal="center" vertical="center" wrapText="1"/>
    </xf>
    <xf numFmtId="43" fontId="0" fillId="0" borderId="10" xfId="1" applyFont="1" applyBorder="1" applyAlignment="1">
      <alignment horizontal="right" vertical="center" wrapText="1"/>
    </xf>
    <xf numFmtId="43" fontId="16" fillId="0" borderId="10" xfId="1" applyFont="1" applyBorder="1" applyAlignment="1">
      <alignment horizontal="right" vertical="center" wrapText="1"/>
    </xf>
    <xf numFmtId="43" fontId="16" fillId="0" borderId="10" xfId="1" applyFont="1" applyBorder="1" applyAlignment="1">
      <alignment horizontal="center" vertical="center" wrapText="1"/>
    </xf>
    <xf numFmtId="14" fontId="23" fillId="35" borderId="18" xfId="0" applyNumberFormat="1" applyFont="1" applyFill="1" applyBorder="1" applyAlignment="1">
      <alignment horizontal="center" vertical="center"/>
    </xf>
    <xf numFmtId="0" fontId="16" fillId="0" borderId="19" xfId="0" applyFont="1" applyBorder="1" applyAlignment="1" applyProtection="1">
      <alignment horizontal="center" vertical="center"/>
      <protection hidden="1"/>
    </xf>
    <xf numFmtId="164" fontId="23" fillId="0" borderId="19" xfId="43" applyFont="1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 hidden="1"/>
    </xf>
    <xf numFmtId="0" fontId="0" fillId="35" borderId="20" xfId="0" applyFill="1" applyBorder="1" applyAlignment="1" applyProtection="1">
      <alignment vertical="center"/>
      <protection hidden="1"/>
    </xf>
    <xf numFmtId="0" fontId="23" fillId="35" borderId="18" xfId="0" applyFont="1" applyFill="1" applyBorder="1" applyAlignment="1">
      <alignment horizontal="center" vertical="center"/>
    </xf>
    <xf numFmtId="164" fontId="0" fillId="0" borderId="20" xfId="43" applyFont="1" applyBorder="1" applyAlignment="1" applyProtection="1">
      <alignment vertical="center"/>
      <protection hidden="1"/>
    </xf>
    <xf numFmtId="164" fontId="0" fillId="35" borderId="20" xfId="43" applyFont="1" applyFill="1" applyBorder="1" applyAlignment="1" applyProtection="1">
      <alignment vertical="center"/>
      <protection hidden="1"/>
    </xf>
    <xf numFmtId="164" fontId="24" fillId="2" borderId="18" xfId="43" applyFont="1" applyFill="1" applyBorder="1" applyAlignment="1">
      <alignment horizontal="center" vertical="center"/>
    </xf>
    <xf numFmtId="164" fontId="25" fillId="3" borderId="22" xfId="43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14" fontId="23" fillId="35" borderId="23" xfId="0" applyNumberFormat="1" applyFont="1" applyFill="1" applyBorder="1" applyAlignment="1">
      <alignment horizontal="center" vertical="center"/>
    </xf>
    <xf numFmtId="164" fontId="23" fillId="0" borderId="21" xfId="43" applyFont="1" applyBorder="1" applyAlignment="1">
      <alignment horizontal="center" vertical="center"/>
    </xf>
    <xf numFmtId="164" fontId="0" fillId="0" borderId="24" xfId="43" applyFont="1" applyBorder="1" applyAlignment="1" applyProtection="1">
      <alignment vertical="center"/>
      <protection hidden="1"/>
    </xf>
    <xf numFmtId="164" fontId="0" fillId="35" borderId="24" xfId="43" applyFont="1" applyFill="1" applyBorder="1" applyAlignment="1" applyProtection="1">
      <alignment vertical="center"/>
      <protection hidden="1"/>
    </xf>
    <xf numFmtId="164" fontId="20" fillId="36" borderId="17" xfId="43" applyFont="1" applyFill="1" applyBorder="1" applyAlignment="1" applyProtection="1">
      <alignment vertical="center"/>
      <protection hidden="1"/>
    </xf>
    <xf numFmtId="164" fontId="20" fillId="36" borderId="20" xfId="43" applyFont="1" applyFill="1" applyBorder="1" applyAlignment="1" applyProtection="1">
      <alignment vertical="center"/>
      <protection hidden="1"/>
    </xf>
    <xf numFmtId="43" fontId="16" fillId="0" borderId="19" xfId="1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27" fillId="2" borderId="18" xfId="7" applyFont="1" applyBorder="1" applyAlignment="1">
      <alignment horizontal="center" vertical="center"/>
    </xf>
    <xf numFmtId="0" fontId="28" fillId="3" borderId="22" xfId="8" applyFont="1" applyBorder="1" applyAlignment="1">
      <alignment horizontal="center" vertical="center"/>
    </xf>
    <xf numFmtId="0" fontId="26" fillId="34" borderId="0" xfId="0" applyFont="1" applyFill="1" applyAlignment="1">
      <alignment horizontal="center" vertical="center" wrapText="1"/>
    </xf>
    <xf numFmtId="0" fontId="19" fillId="0" borderId="28" xfId="0" applyFont="1" applyBorder="1" applyAlignment="1">
      <alignment vertical="center" wrapText="1"/>
    </xf>
    <xf numFmtId="164" fontId="19" fillId="0" borderId="28" xfId="0" applyNumberFormat="1" applyFont="1" applyBorder="1" applyAlignment="1">
      <alignment vertical="center" wrapText="1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30" xfId="0" applyBorder="1"/>
    <xf numFmtId="164" fontId="22" fillId="0" borderId="17" xfId="43" applyFont="1" applyBorder="1"/>
    <xf numFmtId="0" fontId="0" fillId="0" borderId="17" xfId="0" applyBorder="1"/>
    <xf numFmtId="164" fontId="0" fillId="0" borderId="17" xfId="43" applyFont="1" applyBorder="1"/>
    <xf numFmtId="164" fontId="0" fillId="0" borderId="14" xfId="43" applyFont="1" applyBorder="1"/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9" fillId="0" borderId="0" xfId="0" applyFont="1" applyAlignment="1">
      <alignment vertical="center" wrapText="1"/>
    </xf>
    <xf numFmtId="0" fontId="0" fillId="0" borderId="31" xfId="0" applyBorder="1"/>
    <xf numFmtId="0" fontId="0" fillId="36" borderId="0" xfId="0" applyFill="1"/>
    <xf numFmtId="0" fontId="0" fillId="37" borderId="0" xfId="0" applyFill="1"/>
    <xf numFmtId="167" fontId="16" fillId="0" borderId="10" xfId="1" applyNumberFormat="1" applyFont="1" applyFill="1" applyBorder="1" applyAlignment="1">
      <alignment horizontal="right" vertical="center" wrapText="1"/>
    </xf>
    <xf numFmtId="167" fontId="0" fillId="0" borderId="20" xfId="43" applyNumberFormat="1" applyFont="1" applyBorder="1" applyAlignment="1" applyProtection="1">
      <alignment horizontal="center" vertical="center"/>
      <protection hidden="1"/>
    </xf>
    <xf numFmtId="0" fontId="0" fillId="0" borderId="30" xfId="0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164" fontId="31" fillId="0" borderId="14" xfId="43" applyFont="1" applyBorder="1"/>
    <xf numFmtId="0" fontId="31" fillId="0" borderId="14" xfId="0" applyFont="1" applyBorder="1"/>
    <xf numFmtId="164" fontId="31" fillId="0" borderId="17" xfId="43" applyFont="1" applyBorder="1"/>
    <xf numFmtId="0" fontId="31" fillId="0" borderId="17" xfId="0" applyFont="1" applyBorder="1"/>
    <xf numFmtId="0" fontId="31" fillId="0" borderId="30" xfId="0" applyFont="1" applyBorder="1" applyAlignment="1">
      <alignment horizontal="center"/>
    </xf>
    <xf numFmtId="0" fontId="16" fillId="0" borderId="24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26" fillId="34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9" fillId="36" borderId="4" xfId="12" applyFont="1" applyFill="1" applyAlignment="1">
      <alignment horizontal="center" vertical="center"/>
    </xf>
    <xf numFmtId="0" fontId="32" fillId="0" borderId="14" xfId="0" applyFont="1" applyBorder="1" applyAlignment="1">
      <alignment horizontal="center"/>
    </xf>
  </cellXfs>
  <cellStyles count="44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Moeda" xfId="43" builtinId="4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2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8AE7B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38A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fLançamentos" displayName="fLançamentos" ref="D5:H44" totalsRowShown="0" headerRowDxfId="9" tableBorderDxfId="8">
  <autoFilter ref="D5:H44"/>
  <tableColumns count="5">
    <tableColumn id="1" name="Mês" dataDxfId="7"/>
    <tableColumn id="2" name="Tipo" dataDxfId="6"/>
    <tableColumn id="3" name="Classificação" dataDxfId="5"/>
    <tableColumn id="4" name="Valor" dataDxfId="4" dataCellStyle="Moeda"/>
    <tableColumn id="5" name="Observação" dataDxfId="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Validação_Tipo" displayName="Validação_Tipo" ref="F5:F7" totalsRowShown="0" headerRowDxfId="2" dataDxfId="1">
  <autoFilter ref="F5:F7"/>
  <tableColumns count="1">
    <tableColumn id="1" name="Tipo" dataDxfId="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Validação_Classificação_Receita" displayName="Validação_Classificação_Receita" ref="H5:H8" totalsRowShown="0">
  <autoFilter ref="H5:H8"/>
  <sortState ref="H6:H8">
    <sortCondition ref="H5:H8"/>
  </sortState>
  <tableColumns count="1">
    <tableColumn id="1" name="Classificação Receit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Validação_Classificação_Depesa" displayName="Validação_Classificação_Depesa" ref="J5:J29" totalsRowShown="0">
  <autoFilter ref="J5:J29"/>
  <sortState ref="J6:J29">
    <sortCondition ref="J5:J29"/>
  </sortState>
  <tableColumns count="1">
    <tableColumn id="1" name="Classificação Despes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0"/>
  <sheetViews>
    <sheetView showGridLines="0" showRowColHeaders="0" topLeftCell="A22" zoomScale="70" zoomScaleNormal="70" workbookViewId="0">
      <selection activeCell="C18" sqref="C18"/>
    </sheetView>
  </sheetViews>
  <sheetFormatPr defaultColWidth="9.140625" defaultRowHeight="19.899999999999999" customHeight="1" x14ac:dyDescent="0.25"/>
  <cols>
    <col min="1" max="1" width="3.140625" style="7" customWidth="1"/>
    <col min="2" max="2" width="48" style="7" customWidth="1"/>
    <col min="3" max="14" width="22.7109375" style="7" customWidth="1"/>
    <col min="15" max="15" width="14.85546875" style="7" bestFit="1" customWidth="1"/>
    <col min="16" max="16384" width="9.140625" style="7"/>
  </cols>
  <sheetData>
    <row r="1" spans="2:15" ht="24.95" customHeight="1" x14ac:dyDescent="0.25">
      <c r="B1" s="77" t="s">
        <v>65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2:15" ht="24.95" customHeight="1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5" ht="20.100000000000001" customHeight="1" x14ac:dyDescent="0.25">
      <c r="B3" s="78" t="s">
        <v>32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2:15" ht="20.100000000000001" customHeight="1" x14ac:dyDescent="0.25">
      <c r="B4" s="78" t="s">
        <v>66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15" ht="15" customHeight="1" x14ac:dyDescent="0.25"/>
    <row r="6" spans="2:15" ht="15" customHeight="1" x14ac:dyDescent="0.25"/>
    <row r="7" spans="2:15" ht="24.6" customHeight="1" thickBot="1" x14ac:dyDescent="0.3">
      <c r="C7" s="24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24" t="s">
        <v>5</v>
      </c>
      <c r="I7" s="24" t="s">
        <v>6</v>
      </c>
      <c r="J7" s="24" t="s">
        <v>7</v>
      </c>
      <c r="K7" s="24" t="s">
        <v>8</v>
      </c>
      <c r="L7" s="24" t="s">
        <v>9</v>
      </c>
      <c r="M7" s="24" t="s">
        <v>10</v>
      </c>
      <c r="N7" s="35" t="s">
        <v>11</v>
      </c>
      <c r="O7" s="35" t="s">
        <v>12</v>
      </c>
    </row>
    <row r="8" spans="2:15" ht="24.6" customHeight="1" x14ac:dyDescent="0.25">
      <c r="B8" s="25" t="s">
        <v>14</v>
      </c>
      <c r="C8" s="26">
        <v>0</v>
      </c>
      <c r="D8" s="26">
        <v>0</v>
      </c>
      <c r="E8" s="26">
        <f>'Fluxo de Caixa'!D8</f>
        <v>0</v>
      </c>
      <c r="F8" s="26">
        <f>'Fluxo de Caixa'!E8</f>
        <v>0</v>
      </c>
      <c r="G8" s="26">
        <f>'Fluxo de Caixa'!F8</f>
        <v>0</v>
      </c>
      <c r="H8" s="26">
        <f>'Fluxo de Caixa'!G8</f>
        <v>0</v>
      </c>
      <c r="I8" s="26">
        <f>'Fluxo de Caixa'!H8</f>
        <v>0</v>
      </c>
      <c r="J8" s="26">
        <f>'Fluxo de Caixa'!I8</f>
        <v>0</v>
      </c>
      <c r="K8" s="26">
        <f>'Fluxo de Caixa'!J8</f>
        <v>0</v>
      </c>
      <c r="L8" s="26">
        <f>'Fluxo de Caixa'!K8</f>
        <v>0</v>
      </c>
      <c r="M8" s="26">
        <f>'Fluxo de Caixa'!L8</f>
        <v>0</v>
      </c>
      <c r="N8" s="26">
        <f>'Fluxo de Caixa'!M8</f>
        <v>0</v>
      </c>
      <c r="O8" s="36"/>
    </row>
    <row r="9" spans="2:15" ht="24.6" customHeight="1" x14ac:dyDescent="0.2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2:15" ht="24.6" customHeight="1" thickBot="1" x14ac:dyDescent="0.3">
      <c r="B10" s="29" t="s">
        <v>15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2:15" ht="24.6" customHeight="1" x14ac:dyDescent="0.25">
      <c r="B11" s="27" t="s">
        <v>67</v>
      </c>
      <c r="C11" s="30">
        <f>SUMIFS(fLançamentos[Valor],fLançamentos[Tipo], "Receita",fLançamentos[Classificação],'Fluxo de Caixa (Modelo)'!$B11,fLançamentos[Mês],'Fluxo de Caixa (Modelo)'!C$7)</f>
        <v>0</v>
      </c>
      <c r="D11" s="30">
        <f>SUMIFS(fLançamentos[Valor],fLançamentos[Tipo], "Receita",fLançamentos[Classificação],'Fluxo de Caixa (Modelo)'!$B11,fLançamentos[Mês],'Fluxo de Caixa (Modelo)'!D$7)</f>
        <v>0</v>
      </c>
      <c r="E11" s="30">
        <f>SUMIFS(fLançamentos[Valor],fLançamentos[Tipo], "Receita",fLançamentos[Classificação],'Fluxo de Caixa (Modelo)'!$B11,fLançamentos[Mês],'Fluxo de Caixa (Modelo)'!E$7)</f>
        <v>0</v>
      </c>
      <c r="F11" s="30">
        <f>SUMIFS(fLançamentos[Valor],fLançamentos[Tipo], "Receita",fLançamentos[Classificação],'Fluxo de Caixa (Modelo)'!$B11,fLançamentos[Mês],'Fluxo de Caixa (Modelo)'!F$7)</f>
        <v>0</v>
      </c>
      <c r="G11" s="30">
        <f>SUMIFS(fLançamentos[Valor],fLançamentos[Tipo], "Receita",fLançamentos[Classificação],'Fluxo de Caixa (Modelo)'!$B11,fLançamentos[Mês],'Fluxo de Caixa (Modelo)'!G$7)</f>
        <v>0</v>
      </c>
      <c r="H11" s="30">
        <f>SUMIFS(fLançamentos[Valor],fLançamentos[Tipo], "Receita",fLançamentos[Classificação],'Fluxo de Caixa (Modelo)'!$B11,fLançamentos[Mês],'Fluxo de Caixa (Modelo)'!H$7)</f>
        <v>0</v>
      </c>
      <c r="I11" s="30">
        <f>'Fluxo de Caixa'!H10</f>
        <v>0</v>
      </c>
      <c r="J11" s="30">
        <f>'Fluxo de Caixa'!I10</f>
        <v>0</v>
      </c>
      <c r="K11" s="30">
        <f>'Fluxo de Caixa'!J10</f>
        <v>0</v>
      </c>
      <c r="L11" s="30">
        <f>SUMIFS(fLançamentos[Valor],fLançamentos[Tipo], "Receita",fLançamentos[Classificação],'Fluxo de Caixa (Modelo)'!$B11,fLançamentos[Mês],'Fluxo de Caixa (Modelo)'!L$7)</f>
        <v>0</v>
      </c>
      <c r="M11" s="30">
        <f>SUMIFS(fLançamentos[Valor],fLançamentos[Tipo], "Receita",fLançamentos[Classificação],'Fluxo de Caixa (Modelo)'!$B11,fLançamentos[Mês],'Fluxo de Caixa (Modelo)'!M$7)</f>
        <v>0</v>
      </c>
      <c r="N11" s="37">
        <f>SUMIFS(fLançamentos[Valor],fLançamentos[Tipo], "Receita",fLançamentos[Classificação],'Fluxo de Caixa (Modelo)'!$B11,fLançamentos[Mês],'Fluxo de Caixa (Modelo)'!N$7)</f>
        <v>0</v>
      </c>
      <c r="O11" s="39">
        <f>SUM(C11:N11)</f>
        <v>0</v>
      </c>
    </row>
    <row r="12" spans="2:15" ht="24.6" customHeight="1" x14ac:dyDescent="0.25">
      <c r="B12" s="28" t="s">
        <v>17</v>
      </c>
      <c r="C12" s="31">
        <v>30000</v>
      </c>
      <c r="D12" s="31">
        <f>SUMIFS(fLançamentos[Valor],fLançamentos[Tipo], "Receita",fLançamentos[Classificação],'Fluxo de Caixa (Modelo)'!$B12,fLançamentos[Mês],'Fluxo de Caixa (Modelo)'!D$7)</f>
        <v>0</v>
      </c>
      <c r="E12" s="31">
        <f>SUMIFS(fLançamentos[Valor],fLançamentos[Tipo], "Receita",fLançamentos[Classificação],'Fluxo de Caixa (Modelo)'!$B12,fLançamentos[Mês],'Fluxo de Caixa (Modelo)'!E$7)</f>
        <v>0</v>
      </c>
      <c r="F12" s="31">
        <f>SUMIFS(fLançamentos[Valor],fLançamentos[Tipo], "Receita",fLançamentos[Classificação],'Fluxo de Caixa (Modelo)'!$B12,fLançamentos[Mês],'Fluxo de Caixa (Modelo)'!F$7)</f>
        <v>0</v>
      </c>
      <c r="G12" s="31">
        <f>SUMIFS(fLançamentos[Valor],fLançamentos[Tipo], "Receita",fLançamentos[Classificação],'Fluxo de Caixa (Modelo)'!$B12,fLançamentos[Mês],'Fluxo de Caixa (Modelo)'!G$7)</f>
        <v>0</v>
      </c>
      <c r="H12" s="31">
        <f>SUMIFS(fLançamentos[Valor],fLançamentos[Tipo], "Receita",fLançamentos[Classificação],'Fluxo de Caixa (Modelo)'!$B12,fLançamentos[Mês],'Fluxo de Caixa (Modelo)'!H$7)</f>
        <v>0</v>
      </c>
      <c r="I12" s="31">
        <f>'Fluxo de Caixa'!H11</f>
        <v>0</v>
      </c>
      <c r="J12" s="31">
        <f>SUMIFS(fLançamentos[Valor],fLançamentos[Tipo], "Receita",fLançamentos[Classificação],'Fluxo de Caixa (Modelo)'!$B12,fLançamentos[Mês],'Fluxo de Caixa (Modelo)'!J$7)</f>
        <v>0</v>
      </c>
      <c r="K12" s="31">
        <f>SUMIFS(fLançamentos[Valor],fLançamentos[Tipo], "Receita",fLançamentos[Classificação],'Fluxo de Caixa (Modelo)'!$B12,fLançamentos[Mês],'Fluxo de Caixa (Modelo)'!K$7)</f>
        <v>0</v>
      </c>
      <c r="L12" s="31">
        <f>SUMIFS(fLançamentos[Valor],fLançamentos[Tipo], "Receita",fLançamentos[Classificação],'Fluxo de Caixa (Modelo)'!$B12,fLançamentos[Mês],'Fluxo de Caixa (Modelo)'!L$7)</f>
        <v>0</v>
      </c>
      <c r="M12" s="31">
        <f>SUMIFS(fLançamentos[Valor],fLançamentos[Tipo], "Receita",fLançamentos[Classificação],'Fluxo de Caixa (Modelo)'!$B12,fLançamentos[Mês],'Fluxo de Caixa (Modelo)'!M$7)</f>
        <v>0</v>
      </c>
      <c r="N12" s="38">
        <f>SUMIFS(fLançamentos[Valor],fLançamentos[Tipo], "Receita",fLançamentos[Classificação],'Fluxo de Caixa (Modelo)'!$B12,fLançamentos[Mês],'Fluxo de Caixa (Modelo)'!N$7)</f>
        <v>0</v>
      </c>
      <c r="O12" s="39">
        <f>SUM(C12:N12)</f>
        <v>30000</v>
      </c>
    </row>
    <row r="13" spans="2:15" ht="24.6" customHeight="1" x14ac:dyDescent="0.25">
      <c r="B13" s="27" t="s">
        <v>18</v>
      </c>
      <c r="C13" s="30">
        <f>SUMIFS(fLançamentos[Valor],fLançamentos[Tipo], "Receita",fLançamentos[Classificação],'Fluxo de Caixa (Modelo)'!$B13,fLançamentos[Mês],'Fluxo de Caixa (Modelo)'!C$7)</f>
        <v>0</v>
      </c>
      <c r="D13" s="30">
        <f>SUMIFS(fLançamentos[Valor],fLançamentos[Tipo], "Receita",fLançamentos[Classificação],'Fluxo de Caixa (Modelo)'!$B13,fLançamentos[Mês],'Fluxo de Caixa (Modelo)'!D$7)</f>
        <v>0</v>
      </c>
      <c r="E13" s="30">
        <f>SUMIFS(fLançamentos[Valor],fLançamentos[Tipo], "Receita",fLançamentos[Classificação],'Fluxo de Caixa (Modelo)'!$B13,fLançamentos[Mês],'Fluxo de Caixa (Modelo)'!E$7)</f>
        <v>0</v>
      </c>
      <c r="F13" s="30">
        <f>SUMIFS(fLançamentos[Valor],fLançamentos[Tipo], "Receita",fLançamentos[Classificação],'Fluxo de Caixa (Modelo)'!$B13,fLançamentos[Mês],'Fluxo de Caixa (Modelo)'!F$7)</f>
        <v>0</v>
      </c>
      <c r="G13" s="30">
        <f>SUMIFS(fLançamentos[Valor],fLançamentos[Tipo], "Receita",fLançamentos[Classificação],'Fluxo de Caixa (Modelo)'!$B13,fLançamentos[Mês],'Fluxo de Caixa (Modelo)'!G$7)</f>
        <v>0</v>
      </c>
      <c r="H13" s="30">
        <f>SUMIFS(fLançamentos[Valor],fLançamentos[Tipo], "Receita",fLançamentos[Classificação],'Fluxo de Caixa (Modelo)'!$B13,fLançamentos[Mês],'Fluxo de Caixa (Modelo)'!H$7)</f>
        <v>0</v>
      </c>
      <c r="I13" s="30">
        <f>'Fluxo de Caixa'!H9+'Fluxo de Caixa'!H12</f>
        <v>0</v>
      </c>
      <c r="J13" s="30">
        <f>SUMIFS(fLançamentos[Valor],fLançamentos[Tipo], "Receita",fLançamentos[Classificação],'Fluxo de Caixa (Modelo)'!$B13,fLançamentos[Mês],'Fluxo de Caixa (Modelo)'!J$7)</f>
        <v>0</v>
      </c>
      <c r="K13" s="30">
        <f>'Fluxo de Caixa'!J12</f>
        <v>1157.24</v>
      </c>
      <c r="L13" s="30">
        <f>SUMIFS(fLançamentos[Valor],fLançamentos[Tipo], "Receita",fLançamentos[Classificação],'Fluxo de Caixa (Modelo)'!$B13,fLançamentos[Mês],'Fluxo de Caixa (Modelo)'!L$7)</f>
        <v>0</v>
      </c>
      <c r="M13" s="30">
        <f>SUMIFS(fLançamentos[Valor],fLançamentos[Tipo], "Receita",fLançamentos[Classificação],'Fluxo de Caixa (Modelo)'!$B13,fLançamentos[Mês],'Fluxo de Caixa (Modelo)'!M$7)</f>
        <v>0</v>
      </c>
      <c r="N13" s="37"/>
      <c r="O13" s="39">
        <f>SUM(C13:N13)</f>
        <v>1157.24</v>
      </c>
    </row>
    <row r="14" spans="2:15" ht="24.6" customHeight="1" x14ac:dyDescent="0.25"/>
    <row r="15" spans="2:15" ht="24.6" customHeight="1" thickBot="1" x14ac:dyDescent="0.3">
      <c r="B15" s="43" t="s">
        <v>62</v>
      </c>
      <c r="C15" s="32">
        <f>SUM(C11:C13)</f>
        <v>30000</v>
      </c>
      <c r="D15" s="32">
        <f t="shared" ref="D15:O15" si="0">SUM(D11:D13)</f>
        <v>0</v>
      </c>
      <c r="E15" s="32">
        <f t="shared" si="0"/>
        <v>0</v>
      </c>
      <c r="F15" s="32">
        <f t="shared" si="0"/>
        <v>0</v>
      </c>
      <c r="G15" s="32">
        <f t="shared" si="0"/>
        <v>0</v>
      </c>
      <c r="H15" s="32">
        <f t="shared" si="0"/>
        <v>0</v>
      </c>
      <c r="I15" s="32">
        <f>SUM(I11:I13)</f>
        <v>0</v>
      </c>
      <c r="J15" s="32">
        <f t="shared" si="0"/>
        <v>0</v>
      </c>
      <c r="K15" s="32">
        <f t="shared" si="0"/>
        <v>1157.24</v>
      </c>
      <c r="L15" s="32">
        <f t="shared" si="0"/>
        <v>0</v>
      </c>
      <c r="M15" s="32">
        <f t="shared" si="0"/>
        <v>0</v>
      </c>
      <c r="N15" s="32">
        <f t="shared" si="0"/>
        <v>0</v>
      </c>
      <c r="O15" s="32">
        <f t="shared" si="0"/>
        <v>31157.24</v>
      </c>
    </row>
    <row r="16" spans="2:15" ht="24.6" customHeight="1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2:15" ht="24.6" customHeight="1" thickBot="1" x14ac:dyDescent="0.3">
      <c r="B17" s="29" t="s">
        <v>19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24.6" customHeight="1" x14ac:dyDescent="0.25">
      <c r="B18" s="27" t="s">
        <v>20</v>
      </c>
      <c r="C18" s="30">
        <f>SUMIFS(fLançamentos[Valor],fLançamentos[Tipo], "Despesa",fLançamentos[Classificação],'Fluxo de Caixa (Modelo)'!$B18,fLançamentos[Mês],'Fluxo de Caixa (Modelo)'!C$7)</f>
        <v>0</v>
      </c>
      <c r="D18" s="30">
        <f>SUMIFS(fLançamentos[Valor],fLançamentos[Tipo], "Despesa",fLançamentos[Classificação],'Fluxo de Caixa (Modelo)'!$B18,fLançamentos[Mês],'Fluxo de Caixa (Modelo)'!D$7)</f>
        <v>0</v>
      </c>
      <c r="E18" s="30">
        <f>SUMIFS(fLançamentos[Valor],fLançamentos[Tipo], "Despesa",fLançamentos[Classificação],'Fluxo de Caixa (Modelo)'!$B18,fLançamentos[Mês],'Fluxo de Caixa (Modelo)'!E$7)</f>
        <v>0</v>
      </c>
      <c r="F18" s="30">
        <f>SUMIFS(fLançamentos[Valor],fLançamentos[Tipo], "Despesa",fLançamentos[Classificação],'Fluxo de Caixa (Modelo)'!$B18,fLançamentos[Mês],'Fluxo de Caixa (Modelo)'!F$7)</f>
        <v>0</v>
      </c>
      <c r="G18" s="30">
        <f>SUMIFS(fLançamentos[Valor],fLançamentos[Tipo], "Despesa",fLançamentos[Classificação],'Fluxo de Caixa (Modelo)'!$B18,fLançamentos[Mês],'Fluxo de Caixa (Modelo)'!G$7)</f>
        <v>0</v>
      </c>
      <c r="H18" s="30">
        <f>SUMIFS(fLançamentos[Valor],fLançamentos[Tipo], "Despesa",fLançamentos[Classificação],'Fluxo de Caixa (Modelo)'!$B18,fLançamentos[Mês],'Fluxo de Caixa (Modelo)'!H$7)</f>
        <v>0</v>
      </c>
      <c r="I18" s="30">
        <f>SUMIFS(fLançamentos[Valor],fLançamentos[Tipo], "Despesa",fLançamentos[Classificação],'Fluxo de Caixa (Modelo)'!$B18,fLançamentos[Mês],'Fluxo de Caixa (Modelo)'!I$7)</f>
        <v>0</v>
      </c>
      <c r="J18" s="30">
        <f>SUMIFS(fLançamentos[Valor],fLançamentos[Tipo], "Despesa",fLançamentos[Classificação],'Fluxo de Caixa (Modelo)'!$B18,fLançamentos[Mês],'Fluxo de Caixa (Modelo)'!J$7)</f>
        <v>0</v>
      </c>
      <c r="K18" s="30">
        <f>SUMIFS(fLançamentos[Valor],fLançamentos[Tipo], "Despesa",fLançamentos[Classificação],'Fluxo de Caixa (Modelo)'!$B18,fLançamentos[Mês],'Fluxo de Caixa (Modelo)'!K$7)</f>
        <v>0</v>
      </c>
      <c r="L18" s="30">
        <f>SUMIFS(fLançamentos[Valor],fLançamentos[Tipo], "Despesa",fLançamentos[Classificação],'Fluxo de Caixa (Modelo)'!$B18,fLançamentos[Mês],'Fluxo de Caixa (Modelo)'!L$7)</f>
        <v>0</v>
      </c>
      <c r="M18" s="30">
        <f>SUMIFS(fLançamentos[Valor],fLançamentos[Tipo], "Despesa",fLançamentos[Classificação],'Fluxo de Caixa (Modelo)'!$B18,fLançamentos[Mês],'Fluxo de Caixa (Modelo)'!M$7)</f>
        <v>0</v>
      </c>
      <c r="N18" s="30">
        <f>SUMIFS(fLançamentos[Valor],fLançamentos[Tipo], "Despesa",fLançamentos[Classificação],'Fluxo de Caixa (Modelo)'!$B18,fLançamentos[Mês],'Fluxo de Caixa (Modelo)'!N$7)</f>
        <v>0</v>
      </c>
      <c r="O18" s="30">
        <f t="shared" ref="O18:O41" si="1">SUM(C18:N18)</f>
        <v>0</v>
      </c>
    </row>
    <row r="19" spans="2:15" ht="24.6" customHeight="1" x14ac:dyDescent="0.25">
      <c r="B19" s="28" t="s">
        <v>21</v>
      </c>
      <c r="C19" s="31">
        <f>SUMIFS(fLançamentos[Valor],fLançamentos[Tipo], "Despesa",fLançamentos[Classificação],'Fluxo de Caixa (Modelo)'!$B19,fLançamentos[Mês],'Fluxo de Caixa (Modelo)'!C$7)</f>
        <v>17366.920000000002</v>
      </c>
      <c r="D19" s="31">
        <f>SUMIFS(fLançamentos[Valor],fLançamentos[Tipo], "Despesa",fLançamentos[Classificação],'Fluxo de Caixa (Modelo)'!$B19,fLançamentos[Mês],'Fluxo de Caixa (Modelo)'!D$7)</f>
        <v>0</v>
      </c>
      <c r="E19" s="31">
        <f>SUMIFS(fLançamentos[Valor],fLançamentos[Tipo], "Despesa",fLançamentos[Classificação],'Fluxo de Caixa (Modelo)'!$B19,fLançamentos[Mês],'Fluxo de Caixa (Modelo)'!E$7)</f>
        <v>0</v>
      </c>
      <c r="F19" s="31">
        <f>SUMIFS(fLançamentos[Valor],fLançamentos[Tipo], "Despesa",fLançamentos[Classificação],'Fluxo de Caixa (Modelo)'!$B19,fLançamentos[Mês],'Fluxo de Caixa (Modelo)'!F$7)</f>
        <v>0</v>
      </c>
      <c r="G19" s="31">
        <f>SUMIFS(fLançamentos[Valor],fLançamentos[Tipo], "Despesa",fLançamentos[Classificação],'Fluxo de Caixa (Modelo)'!$B19,fLançamentos[Mês],'Fluxo de Caixa (Modelo)'!G$7)</f>
        <v>0</v>
      </c>
      <c r="H19" s="31">
        <f>SUMIFS(fLançamentos[Valor],fLançamentos[Tipo], "Despesa",fLançamentos[Classificação],'Fluxo de Caixa (Modelo)'!$B19,fLançamentos[Mês],'Fluxo de Caixa (Modelo)'!H$7)</f>
        <v>0</v>
      </c>
      <c r="I19" s="31">
        <f>SUMIFS(fLançamentos[Valor],fLançamentos[Tipo], "Despesa",fLançamentos[Classificação],'Fluxo de Caixa (Modelo)'!$B19,fLançamentos[Mês],'Fluxo de Caixa (Modelo)'!I$7)</f>
        <v>0</v>
      </c>
      <c r="J19" s="31">
        <f>SUMIFS(fLançamentos[Valor],fLançamentos[Tipo], "Despesa",fLançamentos[Classificação],'Fluxo de Caixa (Modelo)'!$B19,fLançamentos[Mês],'Fluxo de Caixa (Modelo)'!J$7)</f>
        <v>0</v>
      </c>
      <c r="K19" s="31">
        <f>SUMIFS(fLançamentos[Valor],fLançamentos[Tipo], "Despesa",fLançamentos[Classificação],'Fluxo de Caixa (Modelo)'!$B19,fLançamentos[Mês],'Fluxo de Caixa (Modelo)'!K$7)</f>
        <v>0</v>
      </c>
      <c r="L19" s="31">
        <f>SUMIFS(fLançamentos[Valor],fLançamentos[Tipo], "Despesa",fLançamentos[Classificação],'Fluxo de Caixa (Modelo)'!$B19,fLançamentos[Mês],'Fluxo de Caixa (Modelo)'!L$7)</f>
        <v>0</v>
      </c>
      <c r="M19" s="31">
        <f>SUMIFS(fLançamentos[Valor],fLançamentos[Tipo], "Despesa",fLançamentos[Classificação],'Fluxo de Caixa (Modelo)'!$B19,fLançamentos[Mês],'Fluxo de Caixa (Modelo)'!M$7)</f>
        <v>0</v>
      </c>
      <c r="N19" s="31">
        <f>SUMIFS(fLançamentos[Valor],fLançamentos[Tipo], "Despesa",fLançamentos[Classificação],'Fluxo de Caixa (Modelo)'!$B19,fLançamentos[Mês],'Fluxo de Caixa (Modelo)'!N$7)</f>
        <v>0</v>
      </c>
      <c r="O19" s="31">
        <f t="shared" si="1"/>
        <v>17366.920000000002</v>
      </c>
    </row>
    <row r="20" spans="2:15" ht="24.6" customHeight="1" x14ac:dyDescent="0.25">
      <c r="B20" s="27" t="s">
        <v>48</v>
      </c>
      <c r="C20" s="30">
        <f>SUMIFS(fLançamentos[Valor],fLançamentos[Tipo], "Despesa",fLançamentos[Classificação],'Fluxo de Caixa (Modelo)'!$B20,fLançamentos[Mês],'Fluxo de Caixa (Modelo)'!C$7)</f>
        <v>0</v>
      </c>
      <c r="D20" s="30">
        <f>SUMIFS(fLançamentos[Valor],fLançamentos[Tipo], "Despesa",fLançamentos[Classificação],'Fluxo de Caixa (Modelo)'!$B20,fLançamentos[Mês],'Fluxo de Caixa (Modelo)'!D$7)</f>
        <v>0</v>
      </c>
      <c r="E20" s="30">
        <f>SUMIFS(fLançamentos[Valor],fLançamentos[Tipo], "Despesa",fLançamentos[Classificação],'Fluxo de Caixa (Modelo)'!$B20,fLançamentos[Mês],'Fluxo de Caixa (Modelo)'!E$7)</f>
        <v>0</v>
      </c>
      <c r="F20" s="30">
        <f>SUMIFS(fLançamentos[Valor],fLançamentos[Tipo], "Despesa",fLançamentos[Classificação],'Fluxo de Caixa (Modelo)'!$B20,fLançamentos[Mês],'Fluxo de Caixa (Modelo)'!F$7)</f>
        <v>0</v>
      </c>
      <c r="G20" s="30">
        <f>SUMIFS(fLançamentos[Valor],fLançamentos[Tipo], "Despesa",fLançamentos[Classificação],'Fluxo de Caixa (Modelo)'!$B20,fLançamentos[Mês],'Fluxo de Caixa (Modelo)'!G$7)</f>
        <v>0</v>
      </c>
      <c r="H20" s="30">
        <f>SUMIFS(fLançamentos[Valor],fLançamentos[Tipo], "Despesa",fLançamentos[Classificação],'Fluxo de Caixa (Modelo)'!$B20,fLançamentos[Mês],'Fluxo de Caixa (Modelo)'!H$7)</f>
        <v>0</v>
      </c>
      <c r="I20" s="30">
        <f>SUMIFS(fLançamentos[Valor],fLançamentos[Tipo], "Despesa",fLançamentos[Classificação],'Fluxo de Caixa (Modelo)'!$B20,fLançamentos[Mês],'Fluxo de Caixa (Modelo)'!I$7)</f>
        <v>0</v>
      </c>
      <c r="J20" s="30">
        <f>SUMIFS(fLançamentos[Valor],fLançamentos[Tipo], "Despesa",fLançamentos[Classificação],'Fluxo de Caixa (Modelo)'!$B20,fLançamentos[Mês],'Fluxo de Caixa (Modelo)'!J$7)</f>
        <v>0</v>
      </c>
      <c r="K20" s="30">
        <f>SUMIFS(fLançamentos[Valor],fLançamentos[Tipo], "Despesa",fLançamentos[Classificação],'Fluxo de Caixa (Modelo)'!$B20,fLançamentos[Mês],'Fluxo de Caixa (Modelo)'!K$7)</f>
        <v>0</v>
      </c>
      <c r="L20" s="30">
        <f>SUMIFS(fLançamentos[Valor],fLançamentos[Tipo], "Despesa",fLançamentos[Classificação],'Fluxo de Caixa (Modelo)'!$B20,fLançamentos[Mês],'Fluxo de Caixa (Modelo)'!L$7)</f>
        <v>0</v>
      </c>
      <c r="M20" s="30">
        <f>SUMIFS(fLançamentos[Valor],fLançamentos[Tipo], "Despesa",fLançamentos[Classificação],'Fluxo de Caixa (Modelo)'!$B20,fLançamentos[Mês],'Fluxo de Caixa (Modelo)'!M$7)</f>
        <v>0</v>
      </c>
      <c r="N20" s="30">
        <f>SUMIFS(fLançamentos[Valor],fLançamentos[Tipo], "Despesa",fLançamentos[Classificação],'Fluxo de Caixa (Modelo)'!$B20,fLançamentos[Mês],'Fluxo de Caixa (Modelo)'!N$7)</f>
        <v>0</v>
      </c>
      <c r="O20" s="30">
        <f t="shared" si="1"/>
        <v>0</v>
      </c>
    </row>
    <row r="21" spans="2:15" ht="24.6" customHeight="1" x14ac:dyDescent="0.25">
      <c r="B21" s="28" t="s">
        <v>49</v>
      </c>
      <c r="C21" s="31">
        <f>SUMIFS(fLançamentos[Valor],fLançamentos[Tipo], "Despesa",fLançamentos[Classificação],'Fluxo de Caixa (Modelo)'!$B21,fLançamentos[Mês],'Fluxo de Caixa (Modelo)'!C$7)</f>
        <v>833.69</v>
      </c>
      <c r="D21" s="31">
        <f>SUMIFS(fLançamentos[Valor],fLançamentos[Tipo], "Despesa",fLançamentos[Classificação],'Fluxo de Caixa (Modelo)'!$B21,fLançamentos[Mês],'Fluxo de Caixa (Modelo)'!D$7)</f>
        <v>0</v>
      </c>
      <c r="E21" s="31">
        <f>SUMIFS(fLançamentos[Valor],fLançamentos[Tipo], "Despesa",fLançamentos[Classificação],'Fluxo de Caixa (Modelo)'!$B21,fLançamentos[Mês],'Fluxo de Caixa (Modelo)'!E$7)</f>
        <v>0</v>
      </c>
      <c r="F21" s="31">
        <f>SUMIFS(fLançamentos[Valor],fLançamentos[Tipo], "Despesa",fLançamentos[Classificação],'Fluxo de Caixa (Modelo)'!$B21,fLançamentos[Mês],'Fluxo de Caixa (Modelo)'!F$7)</f>
        <v>0</v>
      </c>
      <c r="G21" s="31">
        <f>SUMIFS(fLançamentos[Valor],fLançamentos[Tipo], "Despesa",fLançamentos[Classificação],'Fluxo de Caixa (Modelo)'!$B21,fLançamentos[Mês],'Fluxo de Caixa (Modelo)'!G$7)</f>
        <v>0</v>
      </c>
      <c r="H21" s="31">
        <f>SUMIFS(fLançamentos[Valor],fLançamentos[Tipo], "Despesa",fLançamentos[Classificação],'Fluxo de Caixa (Modelo)'!$B21,fLançamentos[Mês],'Fluxo de Caixa (Modelo)'!H$7)</f>
        <v>0</v>
      </c>
      <c r="I21" s="31">
        <f>SUMIFS(fLançamentos[Valor],fLançamentos[Tipo], "Despesa",fLançamentos[Classificação],'Fluxo de Caixa (Modelo)'!$B21,fLançamentos[Mês],'Fluxo de Caixa (Modelo)'!I$7)</f>
        <v>0</v>
      </c>
      <c r="J21" s="31">
        <f>SUMIFS(fLançamentos[Valor],fLançamentos[Tipo], "Despesa",fLançamentos[Classificação],'Fluxo de Caixa (Modelo)'!$B21,fLançamentos[Mês],'Fluxo de Caixa (Modelo)'!J$7)</f>
        <v>0</v>
      </c>
      <c r="K21" s="31">
        <f>SUMIFS(fLançamentos[Valor],fLançamentos[Tipo], "Despesa",fLançamentos[Classificação],'Fluxo de Caixa (Modelo)'!$B21,fLançamentos[Mês],'Fluxo de Caixa (Modelo)'!K$7)</f>
        <v>0</v>
      </c>
      <c r="L21" s="31">
        <f>SUMIFS(fLançamentos[Valor],fLançamentos[Tipo], "Despesa",fLançamentos[Classificação],'Fluxo de Caixa (Modelo)'!$B21,fLançamentos[Mês],'Fluxo de Caixa (Modelo)'!L$7)</f>
        <v>0</v>
      </c>
      <c r="M21" s="31">
        <f>SUMIFS(fLançamentos[Valor],fLançamentos[Tipo], "Despesa",fLançamentos[Classificação],'Fluxo de Caixa (Modelo)'!$B21,fLançamentos[Mês],'Fluxo de Caixa (Modelo)'!M$7)</f>
        <v>0</v>
      </c>
      <c r="N21" s="31">
        <f>SUMIFS(fLançamentos[Valor],fLançamentos[Tipo], "Despesa",fLançamentos[Classificação],'Fluxo de Caixa (Modelo)'!$B21,fLançamentos[Mês],'Fluxo de Caixa (Modelo)'!N$7)</f>
        <v>0</v>
      </c>
      <c r="O21" s="31">
        <f t="shared" si="1"/>
        <v>833.69</v>
      </c>
    </row>
    <row r="22" spans="2:15" ht="24.6" customHeight="1" x14ac:dyDescent="0.25">
      <c r="B22" s="27" t="s">
        <v>23</v>
      </c>
      <c r="C22" s="30">
        <f>SUMIFS(fLançamentos[Valor],fLançamentos[Tipo], "Despesa",fLançamentos[Classificação],'Fluxo de Caixa (Modelo)'!$B22,fLançamentos[Mês],'Fluxo de Caixa (Modelo)'!C$7)</f>
        <v>1157.24</v>
      </c>
      <c r="D22" s="30">
        <f>SUMIFS(fLançamentos[Valor],fLançamentos[Tipo], "Despesa",fLançamentos[Classificação],'Fluxo de Caixa (Modelo)'!$B22,fLançamentos[Mês],'Fluxo de Caixa (Modelo)'!D$7)</f>
        <v>0</v>
      </c>
      <c r="E22" s="30">
        <f>SUMIFS(fLançamentos[Valor],fLançamentos[Tipo], "Despesa",fLançamentos[Classificação],'Fluxo de Caixa (Modelo)'!$B22,fLançamentos[Mês],'Fluxo de Caixa (Modelo)'!E$7)</f>
        <v>0</v>
      </c>
      <c r="F22" s="30">
        <f>SUMIFS(fLançamentos[Valor],fLançamentos[Tipo], "Despesa",fLançamentos[Classificação],'Fluxo de Caixa (Modelo)'!$B22,fLançamentos[Mês],'Fluxo de Caixa (Modelo)'!F$7)</f>
        <v>0</v>
      </c>
      <c r="G22" s="30">
        <f>SUMIFS(fLançamentos[Valor],fLançamentos[Tipo], "Despesa",fLançamentos[Classificação],'Fluxo de Caixa (Modelo)'!$B22,fLançamentos[Mês],'Fluxo de Caixa (Modelo)'!G$7)</f>
        <v>0</v>
      </c>
      <c r="H22" s="30">
        <f>SUMIFS(fLançamentos[Valor],fLançamentos[Tipo], "Despesa",fLançamentos[Classificação],'Fluxo de Caixa (Modelo)'!$B22,fLançamentos[Mês],'Fluxo de Caixa (Modelo)'!H$7)</f>
        <v>0</v>
      </c>
      <c r="I22" s="30">
        <f>SUMIFS(fLançamentos[Valor],fLançamentos[Tipo], "Despesa",fLançamentos[Classificação],'Fluxo de Caixa (Modelo)'!$B22,fLançamentos[Mês],'Fluxo de Caixa (Modelo)'!I$7)</f>
        <v>0</v>
      </c>
      <c r="J22" s="30">
        <f>SUMIFS(fLançamentos[Valor],fLançamentos[Tipo], "Despesa",fLançamentos[Classificação],'Fluxo de Caixa (Modelo)'!$B22,fLançamentos[Mês],'Fluxo de Caixa (Modelo)'!J$7)</f>
        <v>0</v>
      </c>
      <c r="K22" s="30">
        <f>SUMIFS(fLançamentos[Valor],fLançamentos[Tipo], "Despesa",fLançamentos[Classificação],'Fluxo de Caixa (Modelo)'!$B22,fLançamentos[Mês],'Fluxo de Caixa (Modelo)'!K$7)</f>
        <v>0</v>
      </c>
      <c r="L22" s="30">
        <f>SUMIFS(fLançamentos[Valor],fLançamentos[Tipo], "Despesa",fLançamentos[Classificação],'Fluxo de Caixa (Modelo)'!$B22,fLançamentos[Mês],'Fluxo de Caixa (Modelo)'!L$7)</f>
        <v>0</v>
      </c>
      <c r="M22" s="30">
        <f>SUMIFS(fLançamentos[Valor],fLançamentos[Tipo], "Despesa",fLançamentos[Classificação],'Fluxo de Caixa (Modelo)'!$B22,fLançamentos[Mês],'Fluxo de Caixa (Modelo)'!M$7)</f>
        <v>0</v>
      </c>
      <c r="N22" s="30">
        <f>SUMIFS(fLançamentos[Valor],fLançamentos[Tipo], "Despesa",fLançamentos[Classificação],'Fluxo de Caixa (Modelo)'!$B22,fLançamentos[Mês],'Fluxo de Caixa (Modelo)'!N$7)</f>
        <v>0</v>
      </c>
      <c r="O22" s="30">
        <f t="shared" si="1"/>
        <v>1157.24</v>
      </c>
    </row>
    <row r="23" spans="2:15" ht="24.6" customHeight="1" x14ac:dyDescent="0.25">
      <c r="B23" s="28" t="s">
        <v>50</v>
      </c>
      <c r="C23" s="31">
        <f>SUMIFS(fLançamentos[Valor],fLançamentos[Tipo], "Despesa",fLançamentos[Classificação],'Fluxo de Caixa (Modelo)'!$B23,fLançamentos[Mês],'Fluxo de Caixa (Modelo)'!C$7)</f>
        <v>7424.6099999999988</v>
      </c>
      <c r="D23" s="31">
        <f>SUMIFS(fLançamentos[Valor],fLançamentos[Tipo], "Despesa",fLançamentos[Classificação],'Fluxo de Caixa (Modelo)'!$B23,fLançamentos[Mês],'Fluxo de Caixa (Modelo)'!D$7)</f>
        <v>0</v>
      </c>
      <c r="E23" s="31">
        <f>SUMIFS(fLançamentos[Valor],fLançamentos[Tipo], "Despesa",fLançamentos[Classificação],'Fluxo de Caixa (Modelo)'!$B23,fLançamentos[Mês],'Fluxo de Caixa (Modelo)'!E$7)</f>
        <v>0</v>
      </c>
      <c r="F23" s="31">
        <f>SUMIFS(fLançamentos[Valor],fLançamentos[Tipo], "Despesa",fLançamentos[Classificação],'Fluxo de Caixa (Modelo)'!$B23,fLançamentos[Mês],'Fluxo de Caixa (Modelo)'!F$7)</f>
        <v>0</v>
      </c>
      <c r="G23" s="31">
        <f>SUMIFS(fLançamentos[Valor],fLançamentos[Tipo], "Despesa",fLançamentos[Classificação],'Fluxo de Caixa (Modelo)'!$B23,fLançamentos[Mês],'Fluxo de Caixa (Modelo)'!G$7)</f>
        <v>0</v>
      </c>
      <c r="H23" s="31">
        <f>SUMIFS(fLançamentos[Valor],fLançamentos[Tipo], "Despesa",fLançamentos[Classificação],'Fluxo de Caixa (Modelo)'!$B23,fLançamentos[Mês],'Fluxo de Caixa (Modelo)'!H$7)</f>
        <v>0</v>
      </c>
      <c r="I23" s="31">
        <f>SUMIFS(fLançamentos[Valor],fLançamentos[Tipo], "Despesa",fLançamentos[Classificação],'Fluxo de Caixa (Modelo)'!$B23,fLançamentos[Mês],'Fluxo de Caixa (Modelo)'!I$7)</f>
        <v>0</v>
      </c>
      <c r="J23" s="31">
        <f>SUMIFS(fLançamentos[Valor],fLançamentos[Tipo], "Despesa",fLançamentos[Classificação],'Fluxo de Caixa (Modelo)'!$B23,fLançamentos[Mês],'Fluxo de Caixa (Modelo)'!J$7)</f>
        <v>0</v>
      </c>
      <c r="K23" s="31">
        <f>SUMIFS(fLançamentos[Valor],fLançamentos[Tipo], "Despesa",fLançamentos[Classificação],'Fluxo de Caixa (Modelo)'!$B23,fLançamentos[Mês],'Fluxo de Caixa (Modelo)'!K$7)</f>
        <v>0</v>
      </c>
      <c r="L23" s="31">
        <f>SUMIFS(fLançamentos[Valor],fLançamentos[Tipo], "Despesa",fLançamentos[Classificação],'Fluxo de Caixa (Modelo)'!$B23,fLançamentos[Mês],'Fluxo de Caixa (Modelo)'!L$7)</f>
        <v>0</v>
      </c>
      <c r="M23" s="31">
        <f>SUMIFS(fLançamentos[Valor],fLançamentos[Tipo], "Despesa",fLançamentos[Classificação],'Fluxo de Caixa (Modelo)'!$B23,fLançamentos[Mês],'Fluxo de Caixa (Modelo)'!M$7)</f>
        <v>0</v>
      </c>
      <c r="N23" s="31">
        <f>SUMIFS(fLançamentos[Valor],fLançamentos[Tipo], "Despesa",fLançamentos[Classificação],'Fluxo de Caixa (Modelo)'!$B23,fLançamentos[Mês],'Fluxo de Caixa (Modelo)'!N$7)</f>
        <v>0</v>
      </c>
      <c r="O23" s="31">
        <f t="shared" si="1"/>
        <v>7424.6099999999988</v>
      </c>
    </row>
    <row r="24" spans="2:15" ht="24.6" customHeight="1" x14ac:dyDescent="0.25">
      <c r="B24" s="27" t="s">
        <v>51</v>
      </c>
      <c r="C24" s="30">
        <f>SUMIFS(fLançamentos[Valor],fLançamentos[Tipo], "Despesa",fLançamentos[Classificação],'Fluxo de Caixa (Modelo)'!$B24,fLançamentos[Mês],'Fluxo de Caixa (Modelo)'!C$7)</f>
        <v>0</v>
      </c>
      <c r="D24" s="30">
        <f>SUMIFS(fLançamentos[Valor],fLançamentos[Tipo], "Despesa",fLançamentos[Classificação],'Fluxo de Caixa (Modelo)'!$B24,fLançamentos[Mês],'Fluxo de Caixa (Modelo)'!D$7)</f>
        <v>0</v>
      </c>
      <c r="E24" s="30">
        <f>SUMIFS(fLançamentos[Valor],fLançamentos[Tipo], "Despesa",fLançamentos[Classificação],'Fluxo de Caixa (Modelo)'!$B24,fLançamentos[Mês],'Fluxo de Caixa (Modelo)'!E$7)</f>
        <v>0</v>
      </c>
      <c r="F24" s="30">
        <f>SUMIFS(fLançamentos[Valor],fLançamentos[Tipo], "Despesa",fLançamentos[Classificação],'Fluxo de Caixa (Modelo)'!$B24,fLançamentos[Mês],'Fluxo de Caixa (Modelo)'!F$7)</f>
        <v>0</v>
      </c>
      <c r="G24" s="30">
        <f>SUMIFS(fLançamentos[Valor],fLançamentos[Tipo], "Despesa",fLançamentos[Classificação],'Fluxo de Caixa (Modelo)'!$B24,fLançamentos[Mês],'Fluxo de Caixa (Modelo)'!G$7)</f>
        <v>0</v>
      </c>
      <c r="H24" s="30">
        <f>SUMIFS(fLançamentos[Valor],fLançamentos[Tipo], "Despesa",fLançamentos[Classificação],'Fluxo de Caixa (Modelo)'!$B24,fLançamentos[Mês],'Fluxo de Caixa (Modelo)'!H$7)</f>
        <v>0</v>
      </c>
      <c r="I24" s="30">
        <f>SUMIFS(fLançamentos[Valor],fLançamentos[Tipo], "Despesa",fLançamentos[Classificação],'Fluxo de Caixa (Modelo)'!$B24,fLançamentos[Mês],'Fluxo de Caixa (Modelo)'!I$7)</f>
        <v>0</v>
      </c>
      <c r="J24" s="30">
        <f>SUMIFS(fLançamentos[Valor],fLançamentos[Tipo], "Despesa",fLançamentos[Classificação],'Fluxo de Caixa (Modelo)'!$B24,fLançamentos[Mês],'Fluxo de Caixa (Modelo)'!J$7)</f>
        <v>0</v>
      </c>
      <c r="K24" s="30">
        <f>SUMIFS(fLançamentos[Valor],fLançamentos[Tipo], "Despesa",fLançamentos[Classificação],'Fluxo de Caixa (Modelo)'!$B24,fLançamentos[Mês],'Fluxo de Caixa (Modelo)'!K$7)</f>
        <v>0</v>
      </c>
      <c r="L24" s="30">
        <f>SUMIFS(fLançamentos[Valor],fLançamentos[Tipo], "Despesa",fLançamentos[Classificação],'Fluxo de Caixa (Modelo)'!$B24,fLançamentos[Mês],'Fluxo de Caixa (Modelo)'!L$7)</f>
        <v>0</v>
      </c>
      <c r="M24" s="30">
        <f>SUMIFS(fLançamentos[Valor],fLançamentos[Tipo], "Despesa",fLançamentos[Classificação],'Fluxo de Caixa (Modelo)'!$B24,fLançamentos[Mês],'Fluxo de Caixa (Modelo)'!M$7)</f>
        <v>0</v>
      </c>
      <c r="N24" s="30">
        <f>SUMIFS(fLançamentos[Valor],fLançamentos[Tipo], "Despesa",fLançamentos[Classificação],'Fluxo de Caixa (Modelo)'!$B24,fLançamentos[Mês],'Fluxo de Caixa (Modelo)'!N$7)</f>
        <v>0</v>
      </c>
      <c r="O24" s="30">
        <f t="shared" si="1"/>
        <v>0</v>
      </c>
    </row>
    <row r="25" spans="2:15" ht="24.6" customHeight="1" x14ac:dyDescent="0.25">
      <c r="B25" s="28" t="s">
        <v>22</v>
      </c>
      <c r="C25" s="31">
        <f>SUMIFS(fLançamentos[Valor],fLançamentos[Tipo], "Despesa",fLançamentos[Classificação],'Fluxo de Caixa (Modelo)'!$B25,fLançamentos[Mês],'Fluxo de Caixa (Modelo)'!C$7)</f>
        <v>0</v>
      </c>
      <c r="D25" s="31">
        <f>SUMIFS(fLançamentos[Valor],fLançamentos[Tipo], "Despesa",fLançamentos[Classificação],'Fluxo de Caixa (Modelo)'!$B25,fLançamentos[Mês],'Fluxo de Caixa (Modelo)'!D$7)</f>
        <v>0</v>
      </c>
      <c r="E25" s="31">
        <f>SUMIFS(fLançamentos[Valor],fLançamentos[Tipo], "Despesa",fLançamentos[Classificação],'Fluxo de Caixa (Modelo)'!$B25,fLançamentos[Mês],'Fluxo de Caixa (Modelo)'!E$7)</f>
        <v>0</v>
      </c>
      <c r="F25" s="31">
        <f>SUMIFS(fLançamentos[Valor],fLançamentos[Tipo], "Despesa",fLançamentos[Classificação],'Fluxo de Caixa (Modelo)'!$B25,fLançamentos[Mês],'Fluxo de Caixa (Modelo)'!F$7)</f>
        <v>0</v>
      </c>
      <c r="G25" s="31">
        <f>SUMIFS(fLançamentos[Valor],fLançamentos[Tipo], "Despesa",fLançamentos[Classificação],'Fluxo de Caixa (Modelo)'!$B25,fLançamentos[Mês],'Fluxo de Caixa (Modelo)'!G$7)</f>
        <v>0</v>
      </c>
      <c r="H25" s="31">
        <f>SUMIFS(fLançamentos[Valor],fLançamentos[Tipo], "Despesa",fLançamentos[Classificação],'Fluxo de Caixa (Modelo)'!$B25,fLançamentos[Mês],'Fluxo de Caixa (Modelo)'!H$7)</f>
        <v>0</v>
      </c>
      <c r="I25" s="31">
        <f>SUMIFS(fLançamentos[Valor],fLançamentos[Tipo], "Despesa",fLançamentos[Classificação],'Fluxo de Caixa (Modelo)'!$B25,fLançamentos[Mês],'Fluxo de Caixa (Modelo)'!I$7)</f>
        <v>0</v>
      </c>
      <c r="J25" s="31">
        <f>SUMIFS(fLançamentos[Valor],fLançamentos[Tipo], "Despesa",fLançamentos[Classificação],'Fluxo de Caixa (Modelo)'!$B25,fLançamentos[Mês],'Fluxo de Caixa (Modelo)'!J$7)</f>
        <v>0</v>
      </c>
      <c r="K25" s="31">
        <f>SUMIFS(fLançamentos[Valor],fLançamentos[Tipo], "Despesa",fLançamentos[Classificação],'Fluxo de Caixa (Modelo)'!$B25,fLançamentos[Mês],'Fluxo de Caixa (Modelo)'!K$7)</f>
        <v>0</v>
      </c>
      <c r="L25" s="31">
        <f>SUMIFS(fLançamentos[Valor],fLançamentos[Tipo], "Despesa",fLançamentos[Classificação],'Fluxo de Caixa (Modelo)'!$B25,fLançamentos[Mês],'Fluxo de Caixa (Modelo)'!L$7)</f>
        <v>0</v>
      </c>
      <c r="M25" s="31">
        <f>SUMIFS(fLançamentos[Valor],fLançamentos[Tipo], "Despesa",fLançamentos[Classificação],'Fluxo de Caixa (Modelo)'!$B25,fLançamentos[Mês],'Fluxo de Caixa (Modelo)'!M$7)</f>
        <v>0</v>
      </c>
      <c r="N25" s="31">
        <f>SUMIFS(fLançamentos[Valor],fLançamentos[Tipo], "Despesa",fLançamentos[Classificação],'Fluxo de Caixa (Modelo)'!$B25,fLançamentos[Mês],'Fluxo de Caixa (Modelo)'!N$7)</f>
        <v>0</v>
      </c>
      <c r="O25" s="31">
        <f t="shared" si="1"/>
        <v>0</v>
      </c>
    </row>
    <row r="26" spans="2:15" ht="24.6" customHeight="1" x14ac:dyDescent="0.25">
      <c r="B26" s="27" t="s">
        <v>52</v>
      </c>
      <c r="C26" s="30">
        <f>SUMIFS(fLançamentos[Valor],fLançamentos[Tipo], "Despesa",fLançamentos[Classificação],'Fluxo de Caixa (Modelo)'!$B26,fLançamentos[Mês],'Fluxo de Caixa (Modelo)'!C$7)</f>
        <v>0</v>
      </c>
      <c r="D26" s="30">
        <f>SUMIFS(fLançamentos[Valor],fLançamentos[Tipo], "Despesa",fLançamentos[Classificação],'Fluxo de Caixa (Modelo)'!$B26,fLançamentos[Mês],'Fluxo de Caixa (Modelo)'!D$7)</f>
        <v>0</v>
      </c>
      <c r="E26" s="30">
        <f>SUMIFS(fLançamentos[Valor],fLançamentos[Tipo], "Despesa",fLançamentos[Classificação],'Fluxo de Caixa (Modelo)'!$B26,fLançamentos[Mês],'Fluxo de Caixa (Modelo)'!E$7)</f>
        <v>0</v>
      </c>
      <c r="F26" s="30">
        <f>SUMIFS(fLançamentos[Valor],fLançamentos[Tipo], "Despesa",fLançamentos[Classificação],'Fluxo de Caixa (Modelo)'!$B26,fLançamentos[Mês],'Fluxo de Caixa (Modelo)'!F$7)</f>
        <v>0</v>
      </c>
      <c r="G26" s="30">
        <f>SUMIFS(fLançamentos[Valor],fLançamentos[Tipo], "Despesa",fLançamentos[Classificação],'Fluxo de Caixa (Modelo)'!$B26,fLançamentos[Mês],'Fluxo de Caixa (Modelo)'!G$7)</f>
        <v>0</v>
      </c>
      <c r="H26" s="30">
        <f>SUMIFS(fLançamentos[Valor],fLançamentos[Tipo], "Despesa",fLançamentos[Classificação],'Fluxo de Caixa (Modelo)'!$B26,fLançamentos[Mês],'Fluxo de Caixa (Modelo)'!H$7)</f>
        <v>0</v>
      </c>
      <c r="I26" s="30">
        <f>SUMIFS(fLançamentos[Valor],fLançamentos[Tipo], "Despesa",fLançamentos[Classificação],'Fluxo de Caixa (Modelo)'!$B26,fLançamentos[Mês],'Fluxo de Caixa (Modelo)'!I$7)</f>
        <v>0</v>
      </c>
      <c r="J26" s="30">
        <f>SUMIFS(fLançamentos[Valor],fLançamentos[Tipo], "Despesa",fLançamentos[Classificação],'Fluxo de Caixa (Modelo)'!$B26,fLançamentos[Mês],'Fluxo de Caixa (Modelo)'!J$7)</f>
        <v>0</v>
      </c>
      <c r="K26" s="30">
        <f>SUMIFS(fLançamentos[Valor],fLançamentos[Tipo], "Despesa",fLançamentos[Classificação],'Fluxo de Caixa (Modelo)'!$B26,fLançamentos[Mês],'Fluxo de Caixa (Modelo)'!K$7)</f>
        <v>0</v>
      </c>
      <c r="L26" s="30">
        <f>SUMIFS(fLançamentos[Valor],fLançamentos[Tipo], "Despesa",fLançamentos[Classificação],'Fluxo de Caixa (Modelo)'!$B26,fLançamentos[Mês],'Fluxo de Caixa (Modelo)'!L$7)</f>
        <v>0</v>
      </c>
      <c r="M26" s="30">
        <f>SUMIFS(fLançamentos[Valor],fLançamentos[Tipo], "Despesa",fLançamentos[Classificação],'Fluxo de Caixa (Modelo)'!$B26,fLançamentos[Mês],'Fluxo de Caixa (Modelo)'!M$7)</f>
        <v>0</v>
      </c>
      <c r="N26" s="30">
        <f>SUMIFS(fLançamentos[Valor],fLançamentos[Tipo], "Despesa",fLançamentos[Classificação],'Fluxo de Caixa (Modelo)'!$B26,fLançamentos[Mês],'Fluxo de Caixa (Modelo)'!N$7)</f>
        <v>0</v>
      </c>
      <c r="O26" s="30">
        <f t="shared" si="1"/>
        <v>0</v>
      </c>
    </row>
    <row r="27" spans="2:15" ht="24.6" customHeight="1" x14ac:dyDescent="0.25">
      <c r="B27" s="28" t="s">
        <v>53</v>
      </c>
      <c r="C27" s="31">
        <f>SUMIFS(fLançamentos[Valor],fLançamentos[Tipo], "Despesa",fLançamentos[Classificação],'Fluxo de Caixa (Modelo)'!$B27,fLançamentos[Mês],'Fluxo de Caixa (Modelo)'!C$7)</f>
        <v>2860</v>
      </c>
      <c r="D27" s="31">
        <f>SUMIFS(fLançamentos[Valor],fLançamentos[Tipo], "Despesa",fLançamentos[Classificação],'Fluxo de Caixa (Modelo)'!$B27,fLançamentos[Mês],'Fluxo de Caixa (Modelo)'!D$7)</f>
        <v>0</v>
      </c>
      <c r="E27" s="31">
        <f>SUMIFS(fLançamentos[Valor],fLançamentos[Tipo], "Despesa",fLançamentos[Classificação],'Fluxo de Caixa (Modelo)'!$B27,fLançamentos[Mês],'Fluxo de Caixa (Modelo)'!E$7)</f>
        <v>0</v>
      </c>
      <c r="F27" s="31">
        <f>SUMIFS(fLançamentos[Valor],fLançamentos[Tipo], "Despesa",fLançamentos[Classificação],'Fluxo de Caixa (Modelo)'!$B27,fLançamentos[Mês],'Fluxo de Caixa (Modelo)'!F$7)</f>
        <v>0</v>
      </c>
      <c r="G27" s="31">
        <f>SUMIFS(fLançamentos[Valor],fLançamentos[Tipo], "Despesa",fLançamentos[Classificação],'Fluxo de Caixa (Modelo)'!$B27,fLançamentos[Mês],'Fluxo de Caixa (Modelo)'!G$7)</f>
        <v>0</v>
      </c>
      <c r="H27" s="31">
        <f>SUMIFS(fLançamentos[Valor],fLançamentos[Tipo], "Despesa",fLançamentos[Classificação],'Fluxo de Caixa (Modelo)'!$B27,fLançamentos[Mês],'Fluxo de Caixa (Modelo)'!H$7)</f>
        <v>0</v>
      </c>
      <c r="I27" s="31">
        <f>SUMIFS(fLançamentos[Valor],fLançamentos[Tipo], "Despesa",fLançamentos[Classificação],'Fluxo de Caixa (Modelo)'!$B27,fLançamentos[Mês],'Fluxo de Caixa (Modelo)'!I$7)</f>
        <v>0</v>
      </c>
      <c r="J27" s="31">
        <f>SUMIFS(fLançamentos[Valor],fLançamentos[Tipo], "Despesa",fLançamentos[Classificação],'Fluxo de Caixa (Modelo)'!$B27,fLançamentos[Mês],'Fluxo de Caixa (Modelo)'!J$7)</f>
        <v>0</v>
      </c>
      <c r="K27" s="31">
        <f>SUMIFS(fLançamentos[Valor],fLançamentos[Tipo], "Despesa",fLançamentos[Classificação],'Fluxo de Caixa (Modelo)'!$B27,fLançamentos[Mês],'Fluxo de Caixa (Modelo)'!K$7)</f>
        <v>0</v>
      </c>
      <c r="L27" s="31">
        <f>SUMIFS(fLançamentos[Valor],fLançamentos[Tipo], "Despesa",fLançamentos[Classificação],'Fluxo de Caixa (Modelo)'!$B27,fLançamentos[Mês],'Fluxo de Caixa (Modelo)'!L$7)</f>
        <v>0</v>
      </c>
      <c r="M27" s="31">
        <f>SUMIFS(fLançamentos[Valor],fLançamentos[Tipo], "Despesa",fLançamentos[Classificação],'Fluxo de Caixa (Modelo)'!$B27,fLançamentos[Mês],'Fluxo de Caixa (Modelo)'!M$7)</f>
        <v>0</v>
      </c>
      <c r="N27" s="31">
        <f>SUMIFS(fLançamentos[Valor],fLançamentos[Tipo], "Despesa",fLançamentos[Classificação],'Fluxo de Caixa (Modelo)'!$B27,fLançamentos[Mês],'Fluxo de Caixa (Modelo)'!N$7)</f>
        <v>0</v>
      </c>
      <c r="O27" s="31">
        <f t="shared" si="1"/>
        <v>2860</v>
      </c>
    </row>
    <row r="28" spans="2:15" ht="24.6" customHeight="1" x14ac:dyDescent="0.25">
      <c r="B28" s="27" t="s">
        <v>33</v>
      </c>
      <c r="C28" s="31">
        <f>SUMIFS(fLançamentos[Valor],fLançamentos[Tipo], "Despesa",fLançamentos[Classificação],'Fluxo de Caixa (Modelo)'!$B28,fLançamentos[Mês],'Fluxo de Caixa (Modelo)'!C$7)</f>
        <v>0</v>
      </c>
      <c r="D28" s="30">
        <f>SUMIFS(fLançamentos[Valor],fLançamentos[Tipo], "Despesa",fLançamentos[Classificação],'Fluxo de Caixa (Modelo)'!$B28,fLançamentos[Mês],'Fluxo de Caixa (Modelo)'!D$7)</f>
        <v>0</v>
      </c>
      <c r="E28" s="30">
        <f>SUMIFS(fLançamentos[Valor],fLançamentos[Tipo], "Despesa",fLançamentos[Classificação],'Fluxo de Caixa (Modelo)'!$B28,fLançamentos[Mês],'Fluxo de Caixa (Modelo)'!E$7)</f>
        <v>0</v>
      </c>
      <c r="F28" s="30">
        <f>SUMIFS(fLançamentos[Valor],fLançamentos[Tipo], "Despesa",fLançamentos[Classificação],'Fluxo de Caixa (Modelo)'!$B28,fLançamentos[Mês],'Fluxo de Caixa (Modelo)'!F$7)</f>
        <v>0</v>
      </c>
      <c r="G28" s="30">
        <f>SUMIFS(fLançamentos[Valor],fLançamentos[Tipo], "Despesa",fLançamentos[Classificação],'Fluxo de Caixa (Modelo)'!$B28,fLançamentos[Mês],'Fluxo de Caixa (Modelo)'!G$7)</f>
        <v>0</v>
      </c>
      <c r="H28" s="30">
        <f>SUMIFS(fLançamentos[Valor],fLançamentos[Tipo], "Despesa",fLançamentos[Classificação],'Fluxo de Caixa (Modelo)'!$B28,fLançamentos[Mês],'Fluxo de Caixa (Modelo)'!H$7)</f>
        <v>0</v>
      </c>
      <c r="I28" s="30">
        <f>SUMIFS(fLançamentos[Valor],fLançamentos[Tipo], "Despesa",fLançamentos[Classificação],'Fluxo de Caixa (Modelo)'!$B28,fLançamentos[Mês],'Fluxo de Caixa (Modelo)'!I$7)</f>
        <v>0</v>
      </c>
      <c r="J28" s="30">
        <f>SUMIFS(fLançamentos[Valor],fLançamentos[Tipo], "Despesa",fLançamentos[Classificação],'Fluxo de Caixa (Modelo)'!$B28,fLançamentos[Mês],'Fluxo de Caixa (Modelo)'!J$7)</f>
        <v>0</v>
      </c>
      <c r="K28" s="30">
        <f>'Fluxo de Caixa'!J25</f>
        <v>0</v>
      </c>
      <c r="L28" s="30">
        <f>SUMIFS(fLançamentos[Valor],fLançamentos[Tipo], "Despesa",fLançamentos[Classificação],'Fluxo de Caixa (Modelo)'!$B28,fLançamentos[Mês],'Fluxo de Caixa (Modelo)'!L$7)</f>
        <v>0</v>
      </c>
      <c r="M28" s="30">
        <f>SUMIFS(fLançamentos[Valor],fLançamentos[Tipo], "Despesa",fLançamentos[Classificação],'Fluxo de Caixa (Modelo)'!$B28,fLançamentos[Mês],'Fluxo de Caixa (Modelo)'!M$7)</f>
        <v>0</v>
      </c>
      <c r="N28" s="30">
        <f>SUMIFS(fLançamentos[Valor],fLançamentos[Tipo], "Despesa",fLançamentos[Classificação],'Fluxo de Caixa (Modelo)'!$B28,fLançamentos[Mês],'Fluxo de Caixa (Modelo)'!N$7)</f>
        <v>0</v>
      </c>
      <c r="O28" s="30">
        <f t="shared" si="1"/>
        <v>0</v>
      </c>
    </row>
    <row r="29" spans="2:15" ht="24.6" customHeight="1" x14ac:dyDescent="0.25">
      <c r="B29" s="28" t="s">
        <v>34</v>
      </c>
      <c r="C29" s="31">
        <f>SUMIFS(fLançamentos[Valor],fLançamentos[Tipo], "Despesa",fLançamentos[Classificação],'Fluxo de Caixa (Modelo)'!$B29,fLançamentos[Mês],'Fluxo de Caixa (Modelo)'!C$7)</f>
        <v>0</v>
      </c>
      <c r="D29" s="31">
        <f>SUMIFS(fLançamentos[Valor],fLançamentos[Tipo], "Despesa",fLançamentos[Classificação],'Fluxo de Caixa (Modelo)'!$B29,fLançamentos[Mês],'Fluxo de Caixa (Modelo)'!D$7)</f>
        <v>0</v>
      </c>
      <c r="E29" s="31">
        <f>SUMIFS(fLançamentos[Valor],fLançamentos[Tipo], "Despesa",fLançamentos[Classificação],'Fluxo de Caixa (Modelo)'!$B29,fLançamentos[Mês],'Fluxo de Caixa (Modelo)'!E$7)</f>
        <v>0</v>
      </c>
      <c r="F29" s="31">
        <f>SUMIFS(fLançamentos[Valor],fLançamentos[Tipo], "Despesa",fLançamentos[Classificação],'Fluxo de Caixa (Modelo)'!$B29,fLançamentos[Mês],'Fluxo de Caixa (Modelo)'!F$7)</f>
        <v>0</v>
      </c>
      <c r="G29" s="31">
        <f>SUMIFS(fLançamentos[Valor],fLançamentos[Tipo], "Despesa",fLançamentos[Classificação],'Fluxo de Caixa (Modelo)'!$B29,fLançamentos[Mês],'Fluxo de Caixa (Modelo)'!G$7)</f>
        <v>0</v>
      </c>
      <c r="H29" s="31">
        <f>SUMIFS(fLançamentos[Valor],fLançamentos[Tipo], "Despesa",fLançamentos[Classificação],'Fluxo de Caixa (Modelo)'!$B29,fLançamentos[Mês],'Fluxo de Caixa (Modelo)'!H$7)</f>
        <v>0</v>
      </c>
      <c r="I29" s="31">
        <f>SUMIFS(fLançamentos[Valor],fLançamentos[Tipo], "Despesa",fLançamentos[Classificação],'Fluxo de Caixa (Modelo)'!$B29,fLançamentos[Mês],'Fluxo de Caixa (Modelo)'!I$7)</f>
        <v>0</v>
      </c>
      <c r="J29" s="31">
        <f>SUMIFS(fLançamentos[Valor],fLançamentos[Tipo], "Despesa",fLançamentos[Classificação],'Fluxo de Caixa (Modelo)'!$B29,fLançamentos[Mês],'Fluxo de Caixa (Modelo)'!J$7)</f>
        <v>0</v>
      </c>
      <c r="K29" s="31">
        <f>'Fluxo de Caixa'!J26</f>
        <v>0</v>
      </c>
      <c r="L29" s="31">
        <f>SUMIFS(fLançamentos[Valor],fLançamentos[Tipo], "Despesa",fLançamentos[Classificação],'Fluxo de Caixa (Modelo)'!$B29,fLançamentos[Mês],'Fluxo de Caixa (Modelo)'!L$7)</f>
        <v>0</v>
      </c>
      <c r="M29" s="30">
        <f>SUMIFS(fLançamentos[Valor],fLançamentos[Tipo], "Despesa",fLançamentos[Classificação],'Fluxo de Caixa (Modelo)'!$B29,fLançamentos[Mês],'Fluxo de Caixa (Modelo)'!M$7)</f>
        <v>0</v>
      </c>
      <c r="N29" s="31">
        <f>SUMIFS(fLançamentos[Valor],fLançamentos[Tipo], "Despesa",fLançamentos[Classificação],'Fluxo de Caixa (Modelo)'!$B29,fLançamentos[Mês],'Fluxo de Caixa (Modelo)'!N$7)</f>
        <v>0</v>
      </c>
      <c r="O29" s="31">
        <f t="shared" si="1"/>
        <v>0</v>
      </c>
    </row>
    <row r="30" spans="2:15" ht="24.6" customHeight="1" x14ac:dyDescent="0.25">
      <c r="B30" s="27" t="s">
        <v>35</v>
      </c>
      <c r="C30" s="30">
        <f>SUMIFS(fLançamentos[Valor],fLançamentos[Tipo], "Despesa",fLançamentos[Classificação],'Fluxo de Caixa (Modelo)'!$B30,fLançamentos[Mês],'Fluxo de Caixa (Modelo)'!C$7)</f>
        <v>0</v>
      </c>
      <c r="D30" s="30">
        <f>SUMIFS(fLançamentos[Valor],fLançamentos[Tipo], "Despesa",fLançamentos[Classificação],'Fluxo de Caixa (Modelo)'!$B30,fLançamentos[Mês],'Fluxo de Caixa (Modelo)'!D$7)</f>
        <v>0</v>
      </c>
      <c r="E30" s="30">
        <f>SUMIFS(fLançamentos[Valor],fLançamentos[Tipo], "Despesa",fLançamentos[Classificação],'Fluxo de Caixa (Modelo)'!$B30,fLançamentos[Mês],'Fluxo de Caixa (Modelo)'!E$7)</f>
        <v>0</v>
      </c>
      <c r="F30" s="30">
        <f>SUMIFS(fLançamentos[Valor],fLançamentos[Tipo], "Despesa",fLançamentos[Classificação],'Fluxo de Caixa (Modelo)'!$B30,fLançamentos[Mês],'Fluxo de Caixa (Modelo)'!F$7)</f>
        <v>0</v>
      </c>
      <c r="G30" s="30">
        <f>SUMIFS(fLançamentos[Valor],fLançamentos[Tipo], "Despesa",fLançamentos[Classificação],'Fluxo de Caixa (Modelo)'!$B30,fLançamentos[Mês],'Fluxo de Caixa (Modelo)'!G$7)</f>
        <v>0</v>
      </c>
      <c r="H30" s="30">
        <f>SUMIFS(fLançamentos[Valor],fLançamentos[Tipo], "Despesa",fLançamentos[Classificação],'Fluxo de Caixa (Modelo)'!$B30,fLançamentos[Mês],'Fluxo de Caixa (Modelo)'!H$7)</f>
        <v>0</v>
      </c>
      <c r="I30" s="30">
        <f>SUMIFS(fLançamentos[Valor],fLançamentos[Tipo], "Despesa",fLançamentos[Classificação],'Fluxo de Caixa (Modelo)'!$B30,fLançamentos[Mês],'Fluxo de Caixa (Modelo)'!I$7)</f>
        <v>0</v>
      </c>
      <c r="J30" s="30">
        <f>SUMIFS(fLançamentos[Valor],fLançamentos[Tipo], "Despesa",fLançamentos[Classificação],'Fluxo de Caixa (Modelo)'!$B30,fLançamentos[Mês],'Fluxo de Caixa (Modelo)'!J$7)</f>
        <v>0</v>
      </c>
      <c r="K30" s="30">
        <f>SUMIFS(fLançamentos[Valor],fLançamentos[Tipo], "Despesa",fLançamentos[Classificação],'Fluxo de Caixa (Modelo)'!$B30,fLançamentos[Mês],'Fluxo de Caixa (Modelo)'!K$7)</f>
        <v>0</v>
      </c>
      <c r="L30" s="30">
        <f>SUMIFS(fLançamentos[Valor],fLançamentos[Tipo], "Despesa",fLançamentos[Classificação],'Fluxo de Caixa (Modelo)'!$B30,fLançamentos[Mês],'Fluxo de Caixa (Modelo)'!L$7)</f>
        <v>0</v>
      </c>
      <c r="M30" s="30">
        <f>SUMIFS(fLançamentos[Valor],fLançamentos[Tipo], "Despesa",fLançamentos[Classificação],'Fluxo de Caixa (Modelo)'!$B30,fLançamentos[Mês],'Fluxo de Caixa (Modelo)'!M$7)</f>
        <v>0</v>
      </c>
      <c r="N30" s="30">
        <f>SUMIFS(fLançamentos[Valor],fLançamentos[Tipo], "Despesa",fLançamentos[Classificação],'Fluxo de Caixa (Modelo)'!$B30,fLançamentos[Mês],'Fluxo de Caixa (Modelo)'!N$7)</f>
        <v>0</v>
      </c>
      <c r="O30" s="30">
        <f t="shared" si="1"/>
        <v>0</v>
      </c>
    </row>
    <row r="31" spans="2:15" ht="24.6" customHeight="1" x14ac:dyDescent="0.25">
      <c r="B31" s="28" t="s">
        <v>36</v>
      </c>
      <c r="C31" s="31">
        <f>SUMIFS(fLançamentos[Valor],fLançamentos[Tipo], "Despesa",fLançamentos[Classificação],'Fluxo de Caixa (Modelo)'!$B31,fLançamentos[Mês],'Fluxo de Caixa (Modelo)'!C$7)</f>
        <v>0</v>
      </c>
      <c r="D31" s="31">
        <f>SUMIFS(fLançamentos[Valor],fLançamentos[Tipo], "Despesa",fLançamentos[Classificação],'Fluxo de Caixa (Modelo)'!$B31,fLançamentos[Mês],'Fluxo de Caixa (Modelo)'!D$7)</f>
        <v>0</v>
      </c>
      <c r="E31" s="31">
        <f>SUMIFS(fLançamentos[Valor],fLançamentos[Tipo], "Despesa",fLançamentos[Classificação],'Fluxo de Caixa (Modelo)'!$B31,fLançamentos[Mês],'Fluxo de Caixa (Modelo)'!E$7)</f>
        <v>0</v>
      </c>
      <c r="F31" s="31">
        <f>SUMIFS(fLançamentos[Valor],fLançamentos[Tipo], "Despesa",fLançamentos[Classificação],'Fluxo de Caixa (Modelo)'!$B31,fLançamentos[Mês],'Fluxo de Caixa (Modelo)'!F$7)</f>
        <v>0</v>
      </c>
      <c r="G31" s="31">
        <f>SUMIFS(fLançamentos[Valor],fLançamentos[Tipo], "Despesa",fLançamentos[Classificação],'Fluxo de Caixa (Modelo)'!$B31,fLançamentos[Mês],'Fluxo de Caixa (Modelo)'!G$7)</f>
        <v>0</v>
      </c>
      <c r="H31" s="31">
        <f>SUMIFS(fLançamentos[Valor],fLançamentos[Tipo], "Despesa",fLançamentos[Classificação],'Fluxo de Caixa (Modelo)'!$B31,fLançamentos[Mês],'Fluxo de Caixa (Modelo)'!H$7)</f>
        <v>0</v>
      </c>
      <c r="I31" s="31">
        <f>SUMIFS(fLançamentos[Valor],fLançamentos[Tipo], "Despesa",fLançamentos[Classificação],'Fluxo de Caixa (Modelo)'!$B31,fLançamentos[Mês],'Fluxo de Caixa (Modelo)'!I$7)</f>
        <v>0</v>
      </c>
      <c r="J31" s="31">
        <f>SUMIFS(fLançamentos[Valor],fLançamentos[Tipo], "Despesa",fLançamentos[Classificação],'Fluxo de Caixa (Modelo)'!$B31,fLançamentos[Mês],'Fluxo de Caixa (Modelo)'!J$7)</f>
        <v>0</v>
      </c>
      <c r="K31" s="31">
        <f>SUMIFS(fLançamentos[Valor],fLançamentos[Tipo], "Despesa",fLançamentos[Classificação],'Fluxo de Caixa (Modelo)'!$B31,fLançamentos[Mês],'Fluxo de Caixa (Modelo)'!K$7)</f>
        <v>0</v>
      </c>
      <c r="L31" s="31">
        <f>SUMIFS(fLançamentos[Valor],fLançamentos[Tipo], "Despesa",fLançamentos[Classificação],'Fluxo de Caixa (Modelo)'!$B31,fLançamentos[Mês],'Fluxo de Caixa (Modelo)'!L$7)</f>
        <v>0</v>
      </c>
      <c r="M31" s="31">
        <f>SUMIFS(fLançamentos[Valor],fLançamentos[Tipo], "Despesa",fLançamentos[Classificação],'Fluxo de Caixa (Modelo)'!$B31,fLançamentos[Mês],'Fluxo de Caixa (Modelo)'!M$7)</f>
        <v>0</v>
      </c>
      <c r="N31" s="31">
        <f>SUMIFS(fLançamentos[Valor],fLançamentos[Tipo], "Despesa",fLançamentos[Classificação],'Fluxo de Caixa (Modelo)'!$B31,fLançamentos[Mês],'Fluxo de Caixa (Modelo)'!N$7)</f>
        <v>0</v>
      </c>
      <c r="O31" s="31">
        <f t="shared" si="1"/>
        <v>0</v>
      </c>
    </row>
    <row r="32" spans="2:15" ht="24.6" customHeight="1" x14ac:dyDescent="0.25">
      <c r="B32" s="27" t="s">
        <v>37</v>
      </c>
      <c r="C32" s="30">
        <f>SUMIFS(fLançamentos[Valor],fLançamentos[Tipo], "Despesa",fLançamentos[Classificação],'Fluxo de Caixa (Modelo)'!$B32,fLançamentos[Mês],'Fluxo de Caixa (Modelo)'!C$7)</f>
        <v>0</v>
      </c>
      <c r="D32" s="30">
        <f>SUMIFS(fLançamentos[Valor],fLançamentos[Tipo], "Despesa",fLançamentos[Classificação],'Fluxo de Caixa (Modelo)'!$B32,fLançamentos[Mês],'Fluxo de Caixa (Modelo)'!D$7)</f>
        <v>0</v>
      </c>
      <c r="E32" s="30">
        <f>SUMIFS(fLançamentos[Valor],fLançamentos[Tipo], "Despesa",fLançamentos[Classificação],'Fluxo de Caixa (Modelo)'!$B32,fLançamentos[Mês],'Fluxo de Caixa (Modelo)'!E$7)</f>
        <v>0</v>
      </c>
      <c r="F32" s="30">
        <f>SUMIFS(fLançamentos[Valor],fLançamentos[Tipo], "Despesa",fLançamentos[Classificação],'Fluxo de Caixa (Modelo)'!$B32,fLançamentos[Mês],'Fluxo de Caixa (Modelo)'!F$7)</f>
        <v>0</v>
      </c>
      <c r="G32" s="30">
        <f>SUMIFS(fLançamentos[Valor],fLançamentos[Tipo], "Despesa",fLançamentos[Classificação],'Fluxo de Caixa (Modelo)'!$B32,fLançamentos[Mês],'Fluxo de Caixa (Modelo)'!G$7)</f>
        <v>0</v>
      </c>
      <c r="H32" s="30">
        <f>SUMIFS(fLançamentos[Valor],fLançamentos[Tipo], "Despesa",fLançamentos[Classificação],'Fluxo de Caixa (Modelo)'!$B32,fLançamentos[Mês],'Fluxo de Caixa (Modelo)'!H$7)</f>
        <v>0</v>
      </c>
      <c r="I32" s="30">
        <f>SUMIFS(fLançamentos[Valor],fLançamentos[Tipo], "Despesa",fLançamentos[Classificação],'Fluxo de Caixa (Modelo)'!$B32,fLançamentos[Mês],'Fluxo de Caixa (Modelo)'!I$7)</f>
        <v>0</v>
      </c>
      <c r="J32" s="30">
        <f>SUMIFS(fLançamentos[Valor],fLançamentos[Tipo], "Despesa",fLançamentos[Classificação],'Fluxo de Caixa (Modelo)'!$B32,fLançamentos[Mês],'Fluxo de Caixa (Modelo)'!J$7)</f>
        <v>0</v>
      </c>
      <c r="K32" s="30">
        <f>SUMIFS(fLançamentos[Valor],fLançamentos[Tipo], "Despesa",fLançamentos[Classificação],'Fluxo de Caixa (Modelo)'!$B32,fLançamentos[Mês],'Fluxo de Caixa (Modelo)'!K$7)</f>
        <v>0</v>
      </c>
      <c r="L32" s="30">
        <f>SUMIFS(fLançamentos[Valor],fLançamentos[Tipo], "Despesa",fLançamentos[Classificação],'Fluxo de Caixa (Modelo)'!$B32,fLançamentos[Mês],'Fluxo de Caixa (Modelo)'!L$7)</f>
        <v>0</v>
      </c>
      <c r="M32" s="30">
        <f>SUMIFS(fLançamentos[Valor],fLançamentos[Tipo], "Despesa",fLançamentos[Classificação],'Fluxo de Caixa (Modelo)'!$B32,fLançamentos[Mês],'Fluxo de Caixa (Modelo)'!M$7)</f>
        <v>0</v>
      </c>
      <c r="N32" s="30">
        <f>SUMIFS(fLançamentos[Valor],fLançamentos[Tipo], "Despesa",fLançamentos[Classificação],'Fluxo de Caixa (Modelo)'!$B32,fLançamentos[Mês],'Fluxo de Caixa (Modelo)'!N$7)</f>
        <v>0</v>
      </c>
      <c r="O32" s="30">
        <f t="shared" si="1"/>
        <v>0</v>
      </c>
    </row>
    <row r="33" spans="2:15" ht="24.6" customHeight="1" x14ac:dyDescent="0.25">
      <c r="B33" s="28" t="s">
        <v>38</v>
      </c>
      <c r="C33" s="31">
        <f>SUMIFS(fLançamentos[Valor],fLançamentos[Tipo], "Despesa",fLançamentos[Classificação],'Fluxo de Caixa (Modelo)'!$B33,fLançamentos[Mês],'Fluxo de Caixa (Modelo)'!C$7)</f>
        <v>357.54</v>
      </c>
      <c r="D33" s="31">
        <f>SUMIFS(fLançamentos[Valor],fLançamentos[Tipo], "Despesa",fLançamentos[Classificação],'Fluxo de Caixa (Modelo)'!$B33,fLançamentos[Mês],'Fluxo de Caixa (Modelo)'!D$7)</f>
        <v>0</v>
      </c>
      <c r="E33" s="31">
        <f>SUMIFS(fLançamentos[Valor],fLançamentos[Tipo], "Despesa",fLançamentos[Classificação],'Fluxo de Caixa (Modelo)'!$B33,fLançamentos[Mês],'Fluxo de Caixa (Modelo)'!E$7)</f>
        <v>0</v>
      </c>
      <c r="F33" s="31">
        <f>SUMIFS(fLançamentos[Valor],fLançamentos[Tipo], "Despesa",fLançamentos[Classificação],'Fluxo de Caixa (Modelo)'!$B33,fLançamentos[Mês],'Fluxo de Caixa (Modelo)'!F$7)</f>
        <v>0</v>
      </c>
      <c r="G33" s="31">
        <f>SUMIFS(fLançamentos[Valor],fLançamentos[Tipo], "Despesa",fLançamentos[Classificação],'Fluxo de Caixa (Modelo)'!$B33,fLançamentos[Mês],'Fluxo de Caixa (Modelo)'!G$7)</f>
        <v>0</v>
      </c>
      <c r="H33" s="31">
        <f>SUMIFS(fLançamentos[Valor],fLançamentos[Tipo], "Despesa",fLançamentos[Classificação],'Fluxo de Caixa (Modelo)'!$B33,fLançamentos[Mês],'Fluxo de Caixa (Modelo)'!H$7)</f>
        <v>0</v>
      </c>
      <c r="I33" s="31">
        <f>SUMIFS(fLançamentos[Valor],fLançamentos[Tipo], "Despesa",fLançamentos[Classificação],'Fluxo de Caixa (Modelo)'!$B33,fLançamentos[Mês],'Fluxo de Caixa (Modelo)'!I$7)</f>
        <v>0</v>
      </c>
      <c r="J33" s="31">
        <f>SUMIFS(fLançamentos[Valor],fLançamentos[Tipo], "Despesa",fLançamentos[Classificação],'Fluxo de Caixa (Modelo)'!$B33,fLançamentos[Mês],'Fluxo de Caixa (Modelo)'!J$7)</f>
        <v>0</v>
      </c>
      <c r="K33" s="31">
        <f>SUMIFS(fLançamentos[Valor],fLançamentos[Tipo], "Despesa",fLançamentos[Classificação],'Fluxo de Caixa (Modelo)'!$B33,fLançamentos[Mês],'Fluxo de Caixa (Modelo)'!K$7)</f>
        <v>0</v>
      </c>
      <c r="L33" s="31">
        <f>SUMIFS(fLançamentos[Valor],fLançamentos[Tipo], "Despesa",fLançamentos[Classificação],'Fluxo de Caixa (Modelo)'!$B33,fLançamentos[Mês],'Fluxo de Caixa (Modelo)'!L$7)</f>
        <v>0</v>
      </c>
      <c r="M33" s="31">
        <f>SUMIFS(fLançamentos[Valor],fLançamentos[Tipo], "Despesa",fLançamentos[Classificação],'Fluxo de Caixa (Modelo)'!$B33,fLançamentos[Mês],'Fluxo de Caixa (Modelo)'!M$7)</f>
        <v>0</v>
      </c>
      <c r="N33" s="31">
        <f>SUMIFS(fLançamentos[Valor],fLançamentos[Tipo], "Despesa",fLançamentos[Classificação],'Fluxo de Caixa (Modelo)'!$B33,fLançamentos[Mês],'Fluxo de Caixa (Modelo)'!N$7)</f>
        <v>0</v>
      </c>
      <c r="O33" s="31">
        <f t="shared" si="1"/>
        <v>357.54</v>
      </c>
    </row>
    <row r="34" spans="2:15" ht="24.6" customHeight="1" x14ac:dyDescent="0.25">
      <c r="B34" s="27" t="s">
        <v>39</v>
      </c>
      <c r="C34" s="30">
        <f>SUMIFS(fLançamentos[Valor],fLançamentos[Tipo], "Despesa",fLançamentos[Classificação],'Fluxo de Caixa (Modelo)'!$B34,fLançamentos[Mês],'Fluxo de Caixa (Modelo)'!C$7)</f>
        <v>0</v>
      </c>
      <c r="D34" s="30">
        <f>SUMIFS(fLançamentos[Valor],fLançamentos[Tipo], "Despesa",fLançamentos[Classificação],'Fluxo de Caixa (Modelo)'!$B34,fLançamentos[Mês],'Fluxo de Caixa (Modelo)'!D$7)</f>
        <v>0</v>
      </c>
      <c r="E34" s="30">
        <f>SUMIFS(fLançamentos[Valor],fLançamentos[Tipo], "Despesa",fLançamentos[Classificação],'Fluxo de Caixa (Modelo)'!$B34,fLançamentos[Mês],'Fluxo de Caixa (Modelo)'!E$7)</f>
        <v>0</v>
      </c>
      <c r="F34" s="30">
        <f>SUMIFS(fLançamentos[Valor],fLançamentos[Tipo], "Despesa",fLançamentos[Classificação],'Fluxo de Caixa (Modelo)'!$B34,fLançamentos[Mês],'Fluxo de Caixa (Modelo)'!F$7)</f>
        <v>0</v>
      </c>
      <c r="G34" s="30">
        <f>SUMIFS(fLançamentos[Valor],fLançamentos[Tipo], "Despesa",fLançamentos[Classificação],'Fluxo de Caixa (Modelo)'!$B34,fLançamentos[Mês],'Fluxo de Caixa (Modelo)'!G$7)</f>
        <v>0</v>
      </c>
      <c r="H34" s="30">
        <f>SUMIFS(fLançamentos[Valor],fLançamentos[Tipo], "Despesa",fLançamentos[Classificação],'Fluxo de Caixa (Modelo)'!$B34,fLançamentos[Mês],'Fluxo de Caixa (Modelo)'!H$7)</f>
        <v>0</v>
      </c>
      <c r="I34" s="30">
        <f>SUMIFS(fLançamentos[Valor],fLançamentos[Tipo], "Despesa",fLançamentos[Classificação],'Fluxo de Caixa (Modelo)'!$B34,fLançamentos[Mês],'Fluxo de Caixa (Modelo)'!I$7)</f>
        <v>0</v>
      </c>
      <c r="J34" s="30">
        <f>SUMIFS(fLançamentos[Valor],fLançamentos[Tipo], "Despesa",fLançamentos[Classificação],'Fluxo de Caixa (Modelo)'!$B34,fLançamentos[Mês],'Fluxo de Caixa (Modelo)'!J$7)</f>
        <v>0</v>
      </c>
      <c r="K34" s="30">
        <f>SUMIFS(fLançamentos[Valor],fLançamentos[Tipo], "Despesa",fLançamentos[Classificação],'Fluxo de Caixa (Modelo)'!$B34,fLançamentos[Mês],'Fluxo de Caixa (Modelo)'!K$7)</f>
        <v>0</v>
      </c>
      <c r="L34" s="30">
        <f>SUMIFS(fLançamentos[Valor],fLançamentos[Tipo], "Despesa",fLançamentos[Classificação],'Fluxo de Caixa (Modelo)'!$B34,fLançamentos[Mês],'Fluxo de Caixa (Modelo)'!L$7)</f>
        <v>0</v>
      </c>
      <c r="M34" s="30">
        <f>SUMIFS(fLançamentos[Valor],fLançamentos[Tipo], "Despesa",fLançamentos[Classificação],'Fluxo de Caixa (Modelo)'!$B34,fLançamentos[Mês],'Fluxo de Caixa (Modelo)'!M$7)</f>
        <v>0</v>
      </c>
      <c r="N34" s="30">
        <f>SUMIFS(fLançamentos[Valor],fLançamentos[Tipo], "Despesa",fLançamentos[Classificação],'Fluxo de Caixa (Modelo)'!$B34,fLançamentos[Mês],'Fluxo de Caixa (Modelo)'!N$7)</f>
        <v>0</v>
      </c>
      <c r="O34" s="30">
        <f t="shared" si="1"/>
        <v>0</v>
      </c>
    </row>
    <row r="35" spans="2:15" ht="24.6" customHeight="1" x14ac:dyDescent="0.25">
      <c r="B35" s="28" t="s">
        <v>40</v>
      </c>
      <c r="C35" s="31">
        <f>SUMIFS(fLançamentos[Valor],fLançamentos[Tipo], "Despesa",fLançamentos[Classificação],'Fluxo de Caixa (Modelo)'!$B35,fLançamentos[Mês],'Fluxo de Caixa (Modelo)'!C$7)</f>
        <v>0</v>
      </c>
      <c r="D35" s="31">
        <f>SUMIFS(fLançamentos[Valor],fLançamentos[Tipo], "Despesa",fLançamentos[Classificação],'Fluxo de Caixa (Modelo)'!$B35,fLançamentos[Mês],'Fluxo de Caixa (Modelo)'!D$7)</f>
        <v>0</v>
      </c>
      <c r="E35" s="31">
        <f>SUMIFS(fLançamentos[Valor],fLançamentos[Tipo], "Despesa",fLançamentos[Classificação],'Fluxo de Caixa (Modelo)'!$B35,fLançamentos[Mês],'Fluxo de Caixa (Modelo)'!E$7)</f>
        <v>0</v>
      </c>
      <c r="F35" s="31">
        <f>SUMIFS(fLançamentos[Valor],fLançamentos[Tipo], "Despesa",fLançamentos[Classificação],'Fluxo de Caixa (Modelo)'!$B35,fLançamentos[Mês],'Fluxo de Caixa (Modelo)'!F$7)</f>
        <v>0</v>
      </c>
      <c r="G35" s="31">
        <f>SUMIFS(fLançamentos[Valor],fLançamentos[Tipo], "Despesa",fLançamentos[Classificação],'Fluxo de Caixa (Modelo)'!$B35,fLançamentos[Mês],'Fluxo de Caixa (Modelo)'!G$7)</f>
        <v>0</v>
      </c>
      <c r="H35" s="31">
        <f>SUMIFS(fLançamentos[Valor],fLançamentos[Tipo], "Despesa",fLançamentos[Classificação],'Fluxo de Caixa (Modelo)'!$B35,fLançamentos[Mês],'Fluxo de Caixa (Modelo)'!H$7)</f>
        <v>0</v>
      </c>
      <c r="I35" s="31">
        <f>SUMIFS(fLançamentos[Valor],fLançamentos[Tipo], "Despesa",fLançamentos[Classificação],'Fluxo de Caixa (Modelo)'!$B35,fLançamentos[Mês],'Fluxo de Caixa (Modelo)'!I$7)</f>
        <v>0</v>
      </c>
      <c r="J35" s="31">
        <f>SUMIFS(fLançamentos[Valor],fLançamentos[Tipo], "Despesa",fLançamentos[Classificação],'Fluxo de Caixa (Modelo)'!$B35,fLançamentos[Mês],'Fluxo de Caixa (Modelo)'!J$7)</f>
        <v>0</v>
      </c>
      <c r="K35" s="31">
        <f>SUMIFS(fLançamentos[Valor],fLançamentos[Tipo], "Despesa",fLançamentos[Classificação],'Fluxo de Caixa (Modelo)'!$B35,fLançamentos[Mês],'Fluxo de Caixa (Modelo)'!K$7)</f>
        <v>0</v>
      </c>
      <c r="L35" s="31">
        <f>SUMIFS(fLançamentos[Valor],fLançamentos[Tipo], "Despesa",fLançamentos[Classificação],'Fluxo de Caixa (Modelo)'!$B35,fLançamentos[Mês],'Fluxo de Caixa (Modelo)'!L$7)</f>
        <v>0</v>
      </c>
      <c r="M35" s="31">
        <f>SUMIFS(fLançamentos[Valor],fLançamentos[Tipo], "Despesa",fLançamentos[Classificação],'Fluxo de Caixa (Modelo)'!$B35,fLançamentos[Mês],'Fluxo de Caixa (Modelo)'!M$7)</f>
        <v>0</v>
      </c>
      <c r="N35" s="31">
        <f>SUMIFS(fLançamentos[Valor],fLançamentos[Tipo], "Despesa",fLançamentos[Classificação],'Fluxo de Caixa (Modelo)'!$B35,fLançamentos[Mês],'Fluxo de Caixa (Modelo)'!N$7)</f>
        <v>0</v>
      </c>
      <c r="O35" s="31">
        <f t="shared" si="1"/>
        <v>0</v>
      </c>
    </row>
    <row r="36" spans="2:15" ht="24.6" customHeight="1" x14ac:dyDescent="0.25">
      <c r="B36" s="27" t="s">
        <v>24</v>
      </c>
      <c r="C36" s="30">
        <f>SUMIFS(fLançamentos[Valor],fLançamentos[Tipo], "Despesa",fLançamentos[Classificação],'Fluxo de Caixa (Modelo)'!$B36,fLançamentos[Mês],'Fluxo de Caixa (Modelo)'!C$7)</f>
        <v>0</v>
      </c>
      <c r="D36" s="30">
        <f>SUMIFS(fLançamentos[Valor],fLançamentos[Tipo], "Despesa",fLançamentos[Classificação],'Fluxo de Caixa (Modelo)'!$B36,fLançamentos[Mês],'Fluxo de Caixa (Modelo)'!D$7)</f>
        <v>0</v>
      </c>
      <c r="E36" s="30">
        <f>SUMIFS(fLançamentos[Valor],fLançamentos[Tipo], "Despesa",fLançamentos[Classificação],'Fluxo de Caixa (Modelo)'!$B36,fLançamentos[Mês],'Fluxo de Caixa (Modelo)'!E$7)</f>
        <v>0</v>
      </c>
      <c r="F36" s="30">
        <f>SUMIFS(fLançamentos[Valor],fLançamentos[Tipo], "Despesa",fLançamentos[Classificação],'Fluxo de Caixa (Modelo)'!$B36,fLançamentos[Mês],'Fluxo de Caixa (Modelo)'!F$7)</f>
        <v>0</v>
      </c>
      <c r="G36" s="30">
        <f>SUMIFS(fLançamentos[Valor],fLançamentos[Tipo], "Despesa",fLançamentos[Classificação],'Fluxo de Caixa (Modelo)'!$B36,fLançamentos[Mês],'Fluxo de Caixa (Modelo)'!G$7)</f>
        <v>0</v>
      </c>
      <c r="H36" s="30">
        <f>SUMIFS(fLançamentos[Valor],fLançamentos[Tipo], "Despesa",fLançamentos[Classificação],'Fluxo de Caixa (Modelo)'!$B36,fLançamentos[Mês],'Fluxo de Caixa (Modelo)'!H$7)</f>
        <v>0</v>
      </c>
      <c r="I36" s="30">
        <f>SUMIFS(fLançamentos[Valor],fLançamentos[Tipo], "Despesa",fLançamentos[Classificação],'Fluxo de Caixa (Modelo)'!$B36,fLançamentos[Mês],'Fluxo de Caixa (Modelo)'!I$7)</f>
        <v>0</v>
      </c>
      <c r="J36" s="30">
        <f>SUMIFS(fLançamentos[Valor],fLançamentos[Tipo], "Despesa",fLançamentos[Classificação],'Fluxo de Caixa (Modelo)'!$B36,fLançamentos[Mês],'Fluxo de Caixa (Modelo)'!J$7)</f>
        <v>0</v>
      </c>
      <c r="K36" s="30">
        <f>SUMIFS(fLançamentos[Valor],fLançamentos[Tipo], "Despesa",fLançamentos[Classificação],'Fluxo de Caixa (Modelo)'!$B36,fLançamentos[Mês],'Fluxo de Caixa (Modelo)'!K$7)</f>
        <v>0</v>
      </c>
      <c r="L36" s="30">
        <f>SUMIFS(fLançamentos[Valor],fLançamentos[Tipo], "Despesa",fLançamentos[Classificação],'Fluxo de Caixa (Modelo)'!$B36,fLançamentos[Mês],'Fluxo de Caixa (Modelo)'!L$7)</f>
        <v>0</v>
      </c>
      <c r="M36" s="30">
        <f>SUMIFS(fLançamentos[Valor],fLançamentos[Tipo], "Despesa",fLançamentos[Classificação],'Fluxo de Caixa (Modelo)'!$B36,fLançamentos[Mês],'Fluxo de Caixa (Modelo)'!M$7)</f>
        <v>0</v>
      </c>
      <c r="N36" s="30">
        <f>SUMIFS(fLançamentos[Valor],fLançamentos[Tipo], "Despesa",fLançamentos[Classificação],'Fluxo de Caixa (Modelo)'!$B36,fLançamentos[Mês],'Fluxo de Caixa (Modelo)'!N$7)</f>
        <v>0</v>
      </c>
      <c r="O36" s="30">
        <f t="shared" si="1"/>
        <v>0</v>
      </c>
    </row>
    <row r="37" spans="2:15" ht="24.6" customHeight="1" x14ac:dyDescent="0.25">
      <c r="B37" s="28" t="s">
        <v>41</v>
      </c>
      <c r="C37" s="31">
        <f>SUMIFS(fLançamentos[Valor],fLançamentos[Tipo], "Despesa",fLançamentos[Classificação],'Fluxo de Caixa (Modelo)'!$B37,fLançamentos[Mês],'Fluxo de Caixa (Modelo)'!C$7)</f>
        <v>0</v>
      </c>
      <c r="D37" s="31">
        <f>SUMIFS(fLançamentos[Valor],fLançamentos[Tipo], "Despesa",fLançamentos[Classificação],'Fluxo de Caixa (Modelo)'!$B37,fLançamentos[Mês],'Fluxo de Caixa (Modelo)'!D$7)</f>
        <v>0</v>
      </c>
      <c r="E37" s="31">
        <f>SUMIFS(fLançamentos[Valor],fLançamentos[Tipo], "Despesa",fLançamentos[Classificação],'Fluxo de Caixa (Modelo)'!$B37,fLançamentos[Mês],'Fluxo de Caixa (Modelo)'!E$7)</f>
        <v>0</v>
      </c>
      <c r="F37" s="31">
        <f>SUMIFS(fLançamentos[Valor],fLançamentos[Tipo], "Despesa",fLançamentos[Classificação],'Fluxo de Caixa (Modelo)'!$B37,fLançamentos[Mês],'Fluxo de Caixa (Modelo)'!F$7)</f>
        <v>0</v>
      </c>
      <c r="G37" s="31">
        <f>SUMIFS(fLançamentos[Valor],fLançamentos[Tipo], "Despesa",fLançamentos[Classificação],'Fluxo de Caixa (Modelo)'!$B37,fLançamentos[Mês],'Fluxo de Caixa (Modelo)'!G$7)</f>
        <v>0</v>
      </c>
      <c r="H37" s="31">
        <f>SUMIFS(fLançamentos[Valor],fLançamentos[Tipo], "Despesa",fLançamentos[Classificação],'Fluxo de Caixa (Modelo)'!$B37,fLançamentos[Mês],'Fluxo de Caixa (Modelo)'!H$7)</f>
        <v>0</v>
      </c>
      <c r="I37" s="31">
        <f>SUMIFS(fLançamentos[Valor],fLançamentos[Tipo], "Despesa",fLançamentos[Classificação],'Fluxo de Caixa (Modelo)'!$B37,fLançamentos[Mês],'Fluxo de Caixa (Modelo)'!I$7)</f>
        <v>0</v>
      </c>
      <c r="J37" s="31">
        <f>SUMIFS(fLançamentos[Valor],fLançamentos[Tipo], "Despesa",fLançamentos[Classificação],'Fluxo de Caixa (Modelo)'!$B37,fLançamentos[Mês],'Fluxo de Caixa (Modelo)'!J$7)</f>
        <v>0</v>
      </c>
      <c r="K37" s="31">
        <f>SUMIFS(fLançamentos[Valor],fLançamentos[Tipo], "Despesa",fLançamentos[Classificação],'Fluxo de Caixa (Modelo)'!$B37,fLançamentos[Mês],'Fluxo de Caixa (Modelo)'!K$7)</f>
        <v>0</v>
      </c>
      <c r="L37" s="31">
        <f>SUMIFS(fLançamentos[Valor],fLançamentos[Tipo], "Despesa",fLançamentos[Classificação],'Fluxo de Caixa (Modelo)'!$B37,fLançamentos[Mês],'Fluxo de Caixa (Modelo)'!L$7)</f>
        <v>0</v>
      </c>
      <c r="M37" s="31">
        <f>SUMIFS(fLançamentos[Valor],fLançamentos[Tipo], "Despesa",fLançamentos[Classificação],'Fluxo de Caixa (Modelo)'!$B37,fLançamentos[Mês],'Fluxo de Caixa (Modelo)'!M$7)</f>
        <v>0</v>
      </c>
      <c r="N37" s="31">
        <f>SUMIFS(fLançamentos[Valor],fLançamentos[Tipo], "Despesa",fLançamentos[Classificação],'Fluxo de Caixa (Modelo)'!$B37,fLançamentos[Mês],'Fluxo de Caixa (Modelo)'!N$7)</f>
        <v>0</v>
      </c>
      <c r="O37" s="31">
        <f t="shared" si="1"/>
        <v>0</v>
      </c>
    </row>
    <row r="38" spans="2:15" ht="24.6" customHeight="1" x14ac:dyDescent="0.25">
      <c r="B38" s="27" t="s">
        <v>42</v>
      </c>
      <c r="C38" s="30">
        <f>SUMIFS(fLançamentos[Valor],fLançamentos[Tipo], "Despesa",fLançamentos[Classificação],'Fluxo de Caixa (Modelo)'!$B38,fLançamentos[Mês],'Fluxo de Caixa (Modelo)'!C$7)</f>
        <v>0</v>
      </c>
      <c r="D38" s="30">
        <f>SUMIFS(fLançamentos[Valor],fLançamentos[Tipo], "Despesa",fLançamentos[Classificação],'Fluxo de Caixa (Modelo)'!$B38,fLançamentos[Mês],'Fluxo de Caixa (Modelo)'!D$7)</f>
        <v>0</v>
      </c>
      <c r="E38" s="30">
        <f>SUMIFS(fLançamentos[Valor],fLançamentos[Tipo], "Despesa",fLançamentos[Classificação],'Fluxo de Caixa (Modelo)'!$B38,fLançamentos[Mês],'Fluxo de Caixa (Modelo)'!E$7)</f>
        <v>0</v>
      </c>
      <c r="F38" s="30">
        <f>SUMIFS(fLançamentos[Valor],fLançamentos[Tipo], "Despesa",fLançamentos[Classificação],'Fluxo de Caixa (Modelo)'!$B38,fLançamentos[Mês],'Fluxo de Caixa (Modelo)'!F$7)</f>
        <v>0</v>
      </c>
      <c r="G38" s="30">
        <f>SUMIFS(fLançamentos[Valor],fLançamentos[Tipo], "Despesa",fLançamentos[Classificação],'Fluxo de Caixa (Modelo)'!$B38,fLançamentos[Mês],'Fluxo de Caixa (Modelo)'!G$7)</f>
        <v>0</v>
      </c>
      <c r="H38" s="30">
        <f>SUMIFS(fLançamentos[Valor],fLançamentos[Tipo], "Despesa",fLançamentos[Classificação],'Fluxo de Caixa (Modelo)'!$B38,fLançamentos[Mês],'Fluxo de Caixa (Modelo)'!H$7)</f>
        <v>0</v>
      </c>
      <c r="I38" s="30">
        <f>SUMIFS(fLançamentos[Valor],fLançamentos[Tipo], "Despesa",fLançamentos[Classificação],'Fluxo de Caixa (Modelo)'!$B38,fLançamentos[Mês],'Fluxo de Caixa (Modelo)'!I$7)</f>
        <v>0</v>
      </c>
      <c r="J38" s="30">
        <f>SUMIFS(fLançamentos[Valor],fLançamentos[Tipo], "Despesa",fLançamentos[Classificação],'Fluxo de Caixa (Modelo)'!$B38,fLançamentos[Mês],'Fluxo de Caixa (Modelo)'!J$7)</f>
        <v>0</v>
      </c>
      <c r="K38" s="30">
        <f>SUMIFS(fLançamentos[Valor],fLançamentos[Tipo], "Despesa",fLançamentos[Classificação],'Fluxo de Caixa (Modelo)'!$B38,fLançamentos[Mês],'Fluxo de Caixa (Modelo)'!K$7)</f>
        <v>0</v>
      </c>
      <c r="L38" s="30">
        <f>SUMIFS(fLançamentos[Valor],fLançamentos[Tipo], "Despesa",fLançamentos[Classificação],'Fluxo de Caixa (Modelo)'!$B38,fLançamentos[Mês],'Fluxo de Caixa (Modelo)'!L$7)</f>
        <v>0</v>
      </c>
      <c r="M38" s="30">
        <f>SUMIFS(fLançamentos[Valor],fLançamentos[Tipo], "Despesa",fLançamentos[Classificação],'Fluxo de Caixa (Modelo)'!$B38,fLançamentos[Mês],'Fluxo de Caixa (Modelo)'!M$7)</f>
        <v>0</v>
      </c>
      <c r="N38" s="30">
        <f>SUMIFS(fLançamentos[Valor],fLançamentos[Tipo], "Despesa",fLançamentos[Classificação],'Fluxo de Caixa (Modelo)'!$B38,fLançamentos[Mês],'Fluxo de Caixa (Modelo)'!N$7)</f>
        <v>0</v>
      </c>
      <c r="O38" s="30">
        <f t="shared" si="1"/>
        <v>0</v>
      </c>
    </row>
    <row r="39" spans="2:15" ht="24.6" customHeight="1" x14ac:dyDescent="0.25">
      <c r="B39" s="28" t="s">
        <v>43</v>
      </c>
      <c r="C39" s="31">
        <f>SUMIFS(fLançamentos[Valor],fLançamentos[Tipo], "Despesa",fLançamentos[Classificação],'Fluxo de Caixa (Modelo)'!$B39,fLançamentos[Mês],'Fluxo de Caixa (Modelo)'!C$7)</f>
        <v>0</v>
      </c>
      <c r="D39" s="31">
        <f>SUMIFS(fLançamentos[Valor],fLançamentos[Tipo], "Despesa",fLançamentos[Classificação],'Fluxo de Caixa (Modelo)'!$B39,fLançamentos[Mês],'Fluxo de Caixa (Modelo)'!D$7)</f>
        <v>0</v>
      </c>
      <c r="E39" s="31">
        <f>SUMIFS(fLançamentos[Valor],fLançamentos[Tipo], "Despesa",fLançamentos[Classificação],'Fluxo de Caixa (Modelo)'!$B39,fLançamentos[Mês],'Fluxo de Caixa (Modelo)'!E$7)</f>
        <v>0</v>
      </c>
      <c r="F39" s="31">
        <f>SUMIFS(fLançamentos[Valor],fLançamentos[Tipo], "Despesa",fLançamentos[Classificação],'Fluxo de Caixa (Modelo)'!$B39,fLançamentos[Mês],'Fluxo de Caixa (Modelo)'!F$7)</f>
        <v>0</v>
      </c>
      <c r="G39" s="31">
        <f>SUMIFS(fLançamentos[Valor],fLançamentos[Tipo], "Despesa",fLançamentos[Classificação],'Fluxo de Caixa (Modelo)'!$B39,fLançamentos[Mês],'Fluxo de Caixa (Modelo)'!G$7)</f>
        <v>0</v>
      </c>
      <c r="H39" s="31">
        <f>SUMIFS(fLançamentos[Valor],fLançamentos[Tipo], "Despesa",fLançamentos[Classificação],'Fluxo de Caixa (Modelo)'!$B39,fLançamentos[Mês],'Fluxo de Caixa (Modelo)'!H$7)</f>
        <v>0</v>
      </c>
      <c r="I39" s="31">
        <f>SUMIFS(fLançamentos[Valor],fLançamentos[Tipo], "Despesa",fLançamentos[Classificação],'Fluxo de Caixa (Modelo)'!$B39,fLançamentos[Mês],'Fluxo de Caixa (Modelo)'!I$7)</f>
        <v>0</v>
      </c>
      <c r="J39" s="31">
        <f>SUMIFS(fLançamentos[Valor],fLançamentos[Tipo], "Despesa",fLançamentos[Classificação],'Fluxo de Caixa (Modelo)'!$B39,fLançamentos[Mês],'Fluxo de Caixa (Modelo)'!J$7)</f>
        <v>0</v>
      </c>
      <c r="K39" s="31">
        <f>SUMIFS(fLançamentos[Valor],fLançamentos[Tipo], "Despesa",fLançamentos[Classificação],'Fluxo de Caixa (Modelo)'!$B39,fLançamentos[Mês],'Fluxo de Caixa (Modelo)'!K$7)</f>
        <v>0</v>
      </c>
      <c r="L39" s="31">
        <f>SUMIFS(fLançamentos[Valor],fLançamentos[Tipo], "Despesa",fLançamentos[Classificação],'Fluxo de Caixa (Modelo)'!$B39,fLançamentos[Mês],'Fluxo de Caixa (Modelo)'!L$7)</f>
        <v>0</v>
      </c>
      <c r="M39" s="31">
        <f>SUMIFS(fLançamentos[Valor],fLançamentos[Tipo], "Despesa",fLançamentos[Classificação],'Fluxo de Caixa (Modelo)'!$B39,fLançamentos[Mês],'Fluxo de Caixa (Modelo)'!M$7)</f>
        <v>0</v>
      </c>
      <c r="N39" s="31">
        <f>SUMIFS(fLançamentos[Valor],fLançamentos[Tipo], "Despesa",fLançamentos[Classificação],'Fluxo de Caixa (Modelo)'!$B39,fLançamentos[Mês],'Fluxo de Caixa (Modelo)'!N$7)</f>
        <v>0</v>
      </c>
      <c r="O39" s="31">
        <f t="shared" si="1"/>
        <v>0</v>
      </c>
    </row>
    <row r="40" spans="2:15" ht="24.6" customHeight="1" x14ac:dyDescent="0.25">
      <c r="B40" s="27" t="s">
        <v>25</v>
      </c>
      <c r="C40" s="30">
        <f>SUMIFS(fLançamentos[Valor],fLançamentos[Tipo], "Despesa",fLançamentos[Classificação],'Fluxo de Caixa (Modelo)'!$B40,fLançamentos[Mês],'Fluxo de Caixa (Modelo)'!C$7)</f>
        <v>0</v>
      </c>
      <c r="D40" s="30">
        <f>SUMIFS(fLançamentos[Valor],fLançamentos[Tipo], "Despesa",fLançamentos[Classificação],'Fluxo de Caixa (Modelo)'!$B40,fLançamentos[Mês],'Fluxo de Caixa (Modelo)'!D$7)</f>
        <v>0</v>
      </c>
      <c r="E40" s="30">
        <f>SUMIFS(fLançamentos[Valor],fLançamentos[Tipo], "Despesa",fLançamentos[Classificação],'Fluxo de Caixa (Modelo)'!$B40,fLançamentos[Mês],'Fluxo de Caixa (Modelo)'!E$7)</f>
        <v>0</v>
      </c>
      <c r="F40" s="30">
        <f>SUMIFS(fLançamentos[Valor],fLançamentos[Tipo], "Despesa",fLançamentos[Classificação],'Fluxo de Caixa (Modelo)'!$B40,fLançamentos[Mês],'Fluxo de Caixa (Modelo)'!F$7)</f>
        <v>0</v>
      </c>
      <c r="G40" s="30">
        <f>SUMIFS(fLançamentos[Valor],fLançamentos[Tipo], "Despesa",fLançamentos[Classificação],'Fluxo de Caixa (Modelo)'!$B40,fLançamentos[Mês],'Fluxo de Caixa (Modelo)'!G$7)</f>
        <v>0</v>
      </c>
      <c r="H40" s="30">
        <f>SUMIFS(fLançamentos[Valor],fLançamentos[Tipo], "Despesa",fLançamentos[Classificação],'Fluxo de Caixa (Modelo)'!$B40,fLançamentos[Mês],'Fluxo de Caixa (Modelo)'!H$7)</f>
        <v>0</v>
      </c>
      <c r="I40" s="30">
        <f>SUMIFS(fLançamentos[Valor],fLançamentos[Tipo], "Despesa",fLançamentos[Classificação],'Fluxo de Caixa (Modelo)'!$B40,fLançamentos[Mês],'Fluxo de Caixa (Modelo)'!I$7)</f>
        <v>0</v>
      </c>
      <c r="J40" s="30">
        <f>SUMIFS(fLançamentos[Valor],fLançamentos[Tipo], "Despesa",fLançamentos[Classificação],'Fluxo de Caixa (Modelo)'!$B40,fLançamentos[Mês],'Fluxo de Caixa (Modelo)'!J$7)</f>
        <v>0</v>
      </c>
      <c r="K40" s="30">
        <f>SUMIFS(fLançamentos[Valor],fLançamentos[Tipo], "Despesa",fLançamentos[Classificação],'Fluxo de Caixa (Modelo)'!$B40,fLançamentos[Mês],'Fluxo de Caixa (Modelo)'!K$7)</f>
        <v>0</v>
      </c>
      <c r="L40" s="30">
        <f>SUMIFS(fLançamentos[Valor],fLançamentos[Tipo], "Despesa",fLançamentos[Classificação],'Fluxo de Caixa (Modelo)'!$B40,fLançamentos[Mês],'Fluxo de Caixa (Modelo)'!L$7)</f>
        <v>0</v>
      </c>
      <c r="M40" s="30">
        <f>SUMIFS(fLançamentos[Valor],fLançamentos[Tipo], "Despesa",fLançamentos[Classificação],'Fluxo de Caixa (Modelo)'!$B40,fLançamentos[Mês],'Fluxo de Caixa (Modelo)'!M$7)</f>
        <v>0</v>
      </c>
      <c r="N40" s="30">
        <f>SUMIFS(fLançamentos[Valor],fLançamentos[Tipo], "Despesa",fLançamentos[Classificação],'Fluxo de Caixa (Modelo)'!$B40,fLançamentos[Mês],'Fluxo de Caixa (Modelo)'!N$7)</f>
        <v>0</v>
      </c>
      <c r="O40" s="30">
        <f t="shared" si="1"/>
        <v>0</v>
      </c>
    </row>
    <row r="41" spans="2:15" ht="24.6" customHeight="1" x14ac:dyDescent="0.25">
      <c r="B41" s="28" t="s">
        <v>31</v>
      </c>
      <c r="C41" s="31">
        <f>SUMIFS(fLançamentos[Valor],fLançamentos[Tipo], "Despesa",fLançamentos[Classificação],'Fluxo de Caixa (Modelo)'!$B41,fLançamentos[Mês],'Fluxo de Caixa (Modelo)'!C$7)</f>
        <v>0</v>
      </c>
      <c r="D41" s="31">
        <f>SUMIFS(fLançamentos[Valor],fLançamentos[Tipo], "Despesa",fLançamentos[Classificação],'Fluxo de Caixa (Modelo)'!$B41,fLançamentos[Mês],'Fluxo de Caixa (Modelo)'!D$7)</f>
        <v>0</v>
      </c>
      <c r="E41" s="31">
        <f>SUMIFS(fLançamentos[Valor],fLançamentos[Tipo], "Despesa",fLançamentos[Classificação],'Fluxo de Caixa (Modelo)'!$B41,fLançamentos[Mês],'Fluxo de Caixa (Modelo)'!E$7)</f>
        <v>0</v>
      </c>
      <c r="F41" s="31">
        <f>SUMIFS(fLançamentos[Valor],fLançamentos[Tipo], "Despesa",fLançamentos[Classificação],'Fluxo de Caixa (Modelo)'!$B41,fLançamentos[Mês],'Fluxo de Caixa (Modelo)'!F$7)</f>
        <v>0</v>
      </c>
      <c r="G41" s="31">
        <f>SUMIFS(fLançamentos[Valor],fLançamentos[Tipo], "Despesa",fLançamentos[Classificação],'Fluxo de Caixa (Modelo)'!$B41,fLançamentos[Mês],'Fluxo de Caixa (Modelo)'!G$7)</f>
        <v>0</v>
      </c>
      <c r="H41" s="31">
        <f>SUMIFS(fLançamentos[Valor],fLançamentos[Tipo], "Despesa",fLançamentos[Classificação],'Fluxo de Caixa (Modelo)'!$B41,fLançamentos[Mês],'Fluxo de Caixa (Modelo)'!H$7)</f>
        <v>0</v>
      </c>
      <c r="I41" s="31">
        <f>SUMIFS(fLançamentos[Valor],fLançamentos[Tipo], "Despesa",fLançamentos[Classificação],'Fluxo de Caixa (Modelo)'!$B41,fLançamentos[Mês],'Fluxo de Caixa (Modelo)'!I$7)</f>
        <v>0</v>
      </c>
      <c r="J41" s="31">
        <f>SUMIFS(fLançamentos[Valor],fLançamentos[Tipo], "Despesa",fLançamentos[Classificação],'Fluxo de Caixa (Modelo)'!$B41,fLançamentos[Mês],'Fluxo de Caixa (Modelo)'!J$7)</f>
        <v>0</v>
      </c>
      <c r="K41" s="31">
        <f>SUMIFS(fLançamentos[Valor],fLançamentos[Tipo], "Despesa",fLançamentos[Classificação],'Fluxo de Caixa (Modelo)'!$B41,fLançamentos[Mês],'Fluxo de Caixa (Modelo)'!K$7)</f>
        <v>0</v>
      </c>
      <c r="L41" s="31">
        <f>SUMIFS(fLançamentos[Valor],fLançamentos[Tipo], "Despesa",fLançamentos[Classificação],'Fluxo de Caixa (Modelo)'!$B41,fLançamentos[Mês],'Fluxo de Caixa (Modelo)'!L$7)</f>
        <v>0</v>
      </c>
      <c r="M41" s="31">
        <f>SUMIFS(fLançamentos[Valor],fLançamentos[Tipo], "Despesa",fLançamentos[Classificação],'Fluxo de Caixa (Modelo)'!$B41,fLançamentos[Mês],'Fluxo de Caixa (Modelo)'!M$7)</f>
        <v>0</v>
      </c>
      <c r="N41" s="31">
        <f>SUMIFS(fLançamentos[Valor],fLançamentos[Tipo], "Despesa",fLançamentos[Classificação],'Fluxo de Caixa (Modelo)'!$B41,fLançamentos[Mês],'Fluxo de Caixa (Modelo)'!N$7)</f>
        <v>0</v>
      </c>
      <c r="O41" s="31">
        <f t="shared" si="1"/>
        <v>0</v>
      </c>
    </row>
    <row r="42" spans="2:15" ht="24.6" customHeigh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0"/>
    </row>
    <row r="43" spans="2:15" ht="24.6" customHeight="1" x14ac:dyDescent="0.25">
      <c r="B43" s="44" t="s">
        <v>63</v>
      </c>
      <c r="C43" s="33">
        <f>SUM(C18:C41)</f>
        <v>30000</v>
      </c>
      <c r="D43" s="33">
        <f t="shared" ref="D43:O43" si="2">SUM(D18:D41)</f>
        <v>0</v>
      </c>
      <c r="E43" s="33">
        <f t="shared" si="2"/>
        <v>0</v>
      </c>
      <c r="F43" s="33">
        <f t="shared" si="2"/>
        <v>0</v>
      </c>
      <c r="G43" s="33">
        <f t="shared" si="2"/>
        <v>0</v>
      </c>
      <c r="H43" s="33">
        <f t="shared" si="2"/>
        <v>0</v>
      </c>
      <c r="I43" s="33">
        <f t="shared" si="2"/>
        <v>0</v>
      </c>
      <c r="J43" s="33">
        <f t="shared" si="2"/>
        <v>0</v>
      </c>
      <c r="K43" s="33">
        <f t="shared" si="2"/>
        <v>0</v>
      </c>
      <c r="L43" s="33">
        <f t="shared" si="2"/>
        <v>0</v>
      </c>
      <c r="M43" s="33">
        <f t="shared" si="2"/>
        <v>0</v>
      </c>
      <c r="N43" s="33">
        <f t="shared" si="2"/>
        <v>0</v>
      </c>
      <c r="O43" s="33">
        <f t="shared" si="2"/>
        <v>30000</v>
      </c>
    </row>
    <row r="44" spans="2:15" ht="24.6" customHeight="1" thickBot="1" x14ac:dyDescent="0.3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2:15" ht="24.6" customHeight="1" x14ac:dyDescent="0.25">
      <c r="B45" s="25" t="s">
        <v>26</v>
      </c>
      <c r="C45" s="41">
        <f>C15-C43</f>
        <v>0</v>
      </c>
      <c r="D45" s="41">
        <f t="shared" ref="D45:N45" si="3">D15-D43</f>
        <v>0</v>
      </c>
      <c r="E45" s="41">
        <f t="shared" si="3"/>
        <v>0</v>
      </c>
      <c r="F45" s="41">
        <f t="shared" si="3"/>
        <v>0</v>
      </c>
      <c r="G45" s="41">
        <f t="shared" si="3"/>
        <v>0</v>
      </c>
      <c r="H45" s="41">
        <f>H15-H43</f>
        <v>0</v>
      </c>
      <c r="I45" s="41">
        <f t="shared" si="3"/>
        <v>0</v>
      </c>
      <c r="J45" s="41">
        <f t="shared" si="3"/>
        <v>0</v>
      </c>
      <c r="K45" s="41">
        <f t="shared" si="3"/>
        <v>1157.24</v>
      </c>
      <c r="L45" s="41">
        <f t="shared" si="3"/>
        <v>0</v>
      </c>
      <c r="M45" s="41">
        <f t="shared" si="3"/>
        <v>0</v>
      </c>
      <c r="N45" s="41">
        <f t="shared" si="3"/>
        <v>0</v>
      </c>
    </row>
    <row r="46" spans="2:15" ht="24.6" customHeight="1" x14ac:dyDescent="0.25">
      <c r="B46" s="42" t="s">
        <v>27</v>
      </c>
      <c r="C46" s="30"/>
      <c r="D46" s="30"/>
      <c r="E46" s="30"/>
      <c r="F46" s="30"/>
      <c r="G46" s="30"/>
      <c r="H46" s="30">
        <f>E8+H15-H43</f>
        <v>0</v>
      </c>
      <c r="I46" s="30">
        <f t="shared" ref="I46:M46" si="4">I8+I15-I43</f>
        <v>0</v>
      </c>
      <c r="J46" s="30">
        <f t="shared" si="4"/>
        <v>0</v>
      </c>
      <c r="K46" s="30"/>
      <c r="L46" s="30">
        <f t="shared" si="4"/>
        <v>0</v>
      </c>
      <c r="M46" s="30">
        <f t="shared" si="4"/>
        <v>0</v>
      </c>
      <c r="N46" s="30">
        <f>N8+N15-N43</f>
        <v>0</v>
      </c>
    </row>
    <row r="47" spans="2:15" ht="24.6" customHeight="1" thickBot="1" x14ac:dyDescent="0.3">
      <c r="B47" s="46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11"/>
    </row>
    <row r="48" spans="2:15" ht="24.6" customHeight="1" x14ac:dyDescent="0.25">
      <c r="B48" s="25" t="s">
        <v>47</v>
      </c>
      <c r="C48" s="25" t="s">
        <v>0</v>
      </c>
      <c r="D48" s="25" t="s">
        <v>1</v>
      </c>
      <c r="E48" s="25" t="s">
        <v>2</v>
      </c>
      <c r="F48" s="25" t="s">
        <v>3</v>
      </c>
      <c r="G48" s="25" t="s">
        <v>4</v>
      </c>
      <c r="H48" s="25" t="s">
        <v>5</v>
      </c>
      <c r="I48" s="25" t="s">
        <v>6</v>
      </c>
      <c r="J48" s="25" t="s">
        <v>7</v>
      </c>
      <c r="K48" s="25" t="s">
        <v>8</v>
      </c>
      <c r="L48" s="25" t="s">
        <v>9</v>
      </c>
      <c r="M48" s="25" t="s">
        <v>10</v>
      </c>
      <c r="N48" s="25" t="s">
        <v>11</v>
      </c>
      <c r="O48" s="11"/>
    </row>
    <row r="49" spans="2:15" ht="24.6" customHeight="1" x14ac:dyDescent="0.25">
      <c r="B49" s="42" t="s">
        <v>28</v>
      </c>
      <c r="C49" s="62">
        <v>0</v>
      </c>
      <c r="D49" s="62"/>
      <c r="E49" s="30"/>
      <c r="F49" s="30"/>
      <c r="G49" s="30"/>
      <c r="H49" s="30">
        <v>0</v>
      </c>
      <c r="I49" s="30">
        <v>0</v>
      </c>
      <c r="J49" s="30"/>
      <c r="K49" s="30"/>
      <c r="L49" s="30"/>
      <c r="M49" s="30"/>
      <c r="N49" s="30"/>
    </row>
    <row r="50" spans="2:15" ht="24.6" customHeight="1" x14ac:dyDescent="0.25">
      <c r="B50" s="42" t="s">
        <v>29</v>
      </c>
      <c r="C50" s="62">
        <v>0</v>
      </c>
      <c r="D50" s="62"/>
      <c r="E50" s="30">
        <f>'Fluxo de Caixa'!D46</f>
        <v>0</v>
      </c>
      <c r="F50" s="30">
        <f>'Fluxo de Caixa'!E46</f>
        <v>0</v>
      </c>
      <c r="G50" s="30">
        <f>'Fluxo de Caixa'!F46</f>
        <v>0</v>
      </c>
      <c r="H50" s="30">
        <f>'Fluxo de Caixa'!G46</f>
        <v>0</v>
      </c>
      <c r="I50" s="30">
        <f>'Fluxo de Caixa'!H46</f>
        <v>0</v>
      </c>
      <c r="J50" s="30">
        <f>'Fluxo de Caixa'!I46</f>
        <v>0</v>
      </c>
      <c r="K50" s="30">
        <f>'Fluxo de Caixa'!J46</f>
        <v>0</v>
      </c>
      <c r="L50" s="30">
        <f>'Fluxo de Caixa'!K46</f>
        <v>0</v>
      </c>
      <c r="M50" s="30">
        <f>'Fluxo de Caixa'!L46</f>
        <v>0</v>
      </c>
      <c r="N50" s="30">
        <f>'Fluxo de Caixa'!M46</f>
        <v>0</v>
      </c>
    </row>
    <row r="51" spans="2:15" ht="24.6" customHeight="1" x14ac:dyDescent="0.25">
      <c r="B51" s="10"/>
      <c r="N51" s="56"/>
    </row>
    <row r="52" spans="2:15" ht="24.6" customHeight="1" thickBot="1" x14ac:dyDescent="0.3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 ht="24.6" customHeight="1" x14ac:dyDescent="0.25">
      <c r="B53" s="25" t="s">
        <v>45</v>
      </c>
      <c r="C53" s="25" t="s">
        <v>0</v>
      </c>
      <c r="D53" s="25" t="s">
        <v>1</v>
      </c>
      <c r="E53" s="25" t="s">
        <v>2</v>
      </c>
      <c r="F53" s="25" t="s">
        <v>3</v>
      </c>
      <c r="G53" s="25" t="s">
        <v>4</v>
      </c>
      <c r="H53" s="25" t="s">
        <v>5</v>
      </c>
      <c r="I53" s="25" t="s">
        <v>6</v>
      </c>
      <c r="J53" s="25" t="s">
        <v>7</v>
      </c>
      <c r="K53" s="25" t="s">
        <v>8</v>
      </c>
      <c r="L53" s="25" t="s">
        <v>9</v>
      </c>
      <c r="M53" s="25" t="s">
        <v>10</v>
      </c>
      <c r="N53" s="25" t="s">
        <v>11</v>
      </c>
    </row>
    <row r="54" spans="2:15" ht="24.6" customHeight="1" x14ac:dyDescent="0.25">
      <c r="B54" s="42" t="s">
        <v>30</v>
      </c>
      <c r="C54" s="30">
        <v>30000</v>
      </c>
      <c r="D54" s="30">
        <v>30000</v>
      </c>
      <c r="E54" s="30">
        <v>30000</v>
      </c>
      <c r="F54" s="30">
        <v>30000</v>
      </c>
      <c r="G54" s="30">
        <v>30000</v>
      </c>
      <c r="H54" s="30">
        <v>30000</v>
      </c>
      <c r="I54" s="30">
        <v>30000</v>
      </c>
      <c r="J54" s="30">
        <v>30000</v>
      </c>
      <c r="K54" s="30">
        <v>30000</v>
      </c>
      <c r="L54" s="30">
        <v>30000</v>
      </c>
      <c r="M54" s="30">
        <v>30000</v>
      </c>
      <c r="N54" s="30">
        <v>30000</v>
      </c>
    </row>
    <row r="55" spans="2:15" ht="24.6" customHeight="1" x14ac:dyDescent="0.25">
      <c r="B55" s="10"/>
    </row>
    <row r="56" spans="2:15" ht="24.6" customHeight="1" x14ac:dyDescent="0.25">
      <c r="B56" s="45" t="s">
        <v>57</v>
      </c>
      <c r="C56" s="76" t="s">
        <v>56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2:15" ht="24.6" customHeight="1" x14ac:dyDescent="0.25">
      <c r="B57" s="42" t="s">
        <v>0</v>
      </c>
      <c r="C57" s="73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/>
    </row>
    <row r="58" spans="2:15" ht="24.6" customHeight="1" x14ac:dyDescent="0.25">
      <c r="B58" s="42" t="s">
        <v>1</v>
      </c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5"/>
    </row>
    <row r="59" spans="2:15" ht="24.6" customHeight="1" x14ac:dyDescent="0.25">
      <c r="B59" s="42" t="s">
        <v>2</v>
      </c>
      <c r="C59" s="7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5"/>
    </row>
    <row r="60" spans="2:15" ht="24.6" customHeight="1" x14ac:dyDescent="0.25">
      <c r="B60" s="42" t="s">
        <v>3</v>
      </c>
      <c r="C60" s="73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5"/>
    </row>
    <row r="61" spans="2:15" ht="24.6" customHeight="1" x14ac:dyDescent="0.25">
      <c r="B61" s="42" t="s">
        <v>4</v>
      </c>
      <c r="C61" s="73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5"/>
    </row>
    <row r="62" spans="2:15" ht="24.6" customHeight="1" x14ac:dyDescent="0.25">
      <c r="B62" s="42" t="s">
        <v>5</v>
      </c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5"/>
    </row>
    <row r="63" spans="2:15" ht="24.6" customHeight="1" x14ac:dyDescent="0.25">
      <c r="B63" s="42" t="s">
        <v>6</v>
      </c>
      <c r="C63" s="7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5"/>
    </row>
    <row r="64" spans="2:15" ht="24.6" customHeight="1" x14ac:dyDescent="0.25">
      <c r="B64" s="42" t="s">
        <v>7</v>
      </c>
      <c r="C64" s="73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5"/>
    </row>
    <row r="65" spans="2:14" ht="24.6" customHeight="1" x14ac:dyDescent="0.25">
      <c r="B65" s="42" t="s">
        <v>8</v>
      </c>
      <c r="C65" s="73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5"/>
    </row>
    <row r="66" spans="2:14" ht="24.6" customHeight="1" x14ac:dyDescent="0.25">
      <c r="B66" s="42" t="s">
        <v>9</v>
      </c>
      <c r="C66" s="73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</row>
    <row r="67" spans="2:14" ht="24.6" customHeight="1" x14ac:dyDescent="0.25">
      <c r="B67" s="42" t="s">
        <v>10</v>
      </c>
      <c r="C67" s="73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5"/>
    </row>
    <row r="68" spans="2:14" ht="24.6" customHeight="1" x14ac:dyDescent="0.25">
      <c r="B68" s="42" t="s">
        <v>11</v>
      </c>
      <c r="C68" s="73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5"/>
    </row>
    <row r="69" spans="2:14" ht="24.6" customHeight="1" x14ac:dyDescent="0.25"/>
    <row r="70" spans="2:14" ht="19.899999999999999" customHeight="1" x14ac:dyDescent="0.25">
      <c r="B70" s="10"/>
    </row>
  </sheetData>
  <mergeCells count="17">
    <mergeCell ref="B1:O2"/>
    <mergeCell ref="B3:O3"/>
    <mergeCell ref="B4:O4"/>
    <mergeCell ref="B52:O52"/>
    <mergeCell ref="C57:N57"/>
    <mergeCell ref="C58:N58"/>
    <mergeCell ref="C59:N59"/>
    <mergeCell ref="C56:N56"/>
    <mergeCell ref="C66:N66"/>
    <mergeCell ref="C67:N67"/>
    <mergeCell ref="C68:N68"/>
    <mergeCell ref="C60:N60"/>
    <mergeCell ref="C61:N61"/>
    <mergeCell ref="C62:N62"/>
    <mergeCell ref="C63:N63"/>
    <mergeCell ref="C64:N64"/>
    <mergeCell ref="C65:N65"/>
  </mergeCells>
  <conditionalFormatting sqref="C8:O8">
    <cfRule type="cellIs" dxfId="19" priority="1" operator="lessThan">
      <formula>0</formula>
    </cfRule>
    <cfRule type="cellIs" dxfId="18" priority="2" operator="greaterThan">
      <formula>0</formula>
    </cfRule>
  </conditionalFormatting>
  <printOptions horizontalCentered="1"/>
  <pageMargins left="0.23622047244094491" right="0.23622047244094491" top="0.19685039370078741" bottom="0.19685039370078741" header="0.11811023622047245" footer="0.11811023622047245"/>
  <pageSetup paperSize="9" scale="5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showGridLines="0" zoomScale="78" zoomScaleNormal="78" workbookViewId="0">
      <selection activeCell="D14" sqref="D14"/>
    </sheetView>
  </sheetViews>
  <sheetFormatPr defaultColWidth="9.140625" defaultRowHeight="19.899999999999999" customHeight="1" x14ac:dyDescent="0.25"/>
  <cols>
    <col min="1" max="1" width="45.7109375" style="7" bestFit="1" customWidth="1"/>
    <col min="2" max="3" width="14.42578125" style="7" bestFit="1" customWidth="1"/>
    <col min="4" max="4" width="13.42578125" style="7" bestFit="1" customWidth="1"/>
    <col min="5" max="9" width="14.42578125" style="7" bestFit="1" customWidth="1"/>
    <col min="10" max="10" width="13.7109375" style="7" bestFit="1" customWidth="1"/>
    <col min="11" max="11" width="11.85546875" style="7" bestFit="1" customWidth="1"/>
    <col min="12" max="12" width="14.7109375" style="7" bestFit="1" customWidth="1"/>
    <col min="13" max="13" width="14.140625" style="7" bestFit="1" customWidth="1"/>
    <col min="14" max="14" width="14.85546875" style="7" bestFit="1" customWidth="1"/>
    <col min="15" max="15" width="12.140625" style="7" bestFit="1" customWidth="1"/>
    <col min="16" max="16" width="13.28515625" style="7" bestFit="1" customWidth="1"/>
    <col min="17" max="17" width="11.140625" style="7" bestFit="1" customWidth="1"/>
    <col min="18" max="16384" width="9.140625" style="7"/>
  </cols>
  <sheetData>
    <row r="1" spans="1:17" ht="24.95" customHeight="1" x14ac:dyDescent="0.25">
      <c r="A1" s="77" t="s">
        <v>65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7" ht="24.9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7" ht="20.100000000000001" customHeight="1" x14ac:dyDescent="0.25">
      <c r="A3" s="81" t="s">
        <v>32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7" ht="20.100000000000001" customHeight="1" x14ac:dyDescent="0.25">
      <c r="A4" s="81" t="s">
        <v>66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ht="15" customHeight="1" x14ac:dyDescent="0.25"/>
    <row r="6" spans="1:17" ht="19.899999999999999" customHeight="1" x14ac:dyDescent="0.25">
      <c r="A6" s="82" t="s">
        <v>44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</row>
    <row r="7" spans="1:17" ht="19.899999999999999" customHeight="1" x14ac:dyDescent="0.25">
      <c r="A7" s="83"/>
      <c r="B7" s="8" t="s">
        <v>13</v>
      </c>
      <c r="C7" s="8" t="s">
        <v>13</v>
      </c>
      <c r="D7" s="8" t="s">
        <v>13</v>
      </c>
      <c r="E7" s="8" t="s">
        <v>13</v>
      </c>
      <c r="F7" s="8" t="s">
        <v>13</v>
      </c>
      <c r="G7" s="8" t="s">
        <v>13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8" t="s">
        <v>13</v>
      </c>
    </row>
    <row r="8" spans="1:17" ht="19.899999999999999" customHeight="1" x14ac:dyDescent="0.25">
      <c r="A8" s="1" t="s">
        <v>14</v>
      </c>
      <c r="B8" s="61">
        <v>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7" ht="19.899999999999999" customHeight="1" x14ac:dyDescent="0.25">
      <c r="A9" s="4" t="s">
        <v>15</v>
      </c>
      <c r="B9" s="20">
        <v>30000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 ht="19.899999999999999" customHeight="1" x14ac:dyDescent="0.25">
      <c r="A10" s="4" t="s">
        <v>16</v>
      </c>
      <c r="B10" s="21">
        <v>0</v>
      </c>
      <c r="C10" s="21">
        <f>SUMIFS(fLançamentos[Valor],fLançamentos[Tipo], "Receita",fLançamentos[Classificação],'Fluxo de Caixa'!$A10,fLançamentos[Mês],'Fluxo de Caixa'!C$6)</f>
        <v>0</v>
      </c>
      <c r="D10" s="21">
        <f>SUMIFS(fLançamentos[Valor],fLançamentos[Tipo], "Receita",fLançamentos[Classificação],'Fluxo de Caixa'!$A10,fLançamentos[Mês],'Fluxo de Caixa'!D$6)</f>
        <v>0</v>
      </c>
      <c r="E10" s="21">
        <f>SUMIFS(fLançamentos[Valor],fLançamentos[Tipo], "Receita",fLançamentos[Classificação],'Fluxo de Caixa'!$A10,fLançamentos[Mês],'Fluxo de Caixa'!E$6)</f>
        <v>0</v>
      </c>
      <c r="F10" s="21">
        <f>SUMIFS(fLançamentos[Valor],fLançamentos[Tipo], "Receita",fLançamentos[Classificação],'Fluxo de Caixa'!$A10,fLançamentos[Mês],'Fluxo de Caixa'!F$6)</f>
        <v>0</v>
      </c>
      <c r="G10" s="21">
        <f>SUMIFS(fLançamentos[Observação],fLançamentos[Classificação], "Receita",fLançamentos[Valor],'Fluxo de Caixa'!$A10,fLançamentos[Tipo],'Fluxo de Caixa'!G$6)</f>
        <v>0</v>
      </c>
      <c r="H10" s="21">
        <f>SUMIFS(fLançamentos[Mês],fLançamentos[Valor], "Receita",fLançamentos[Observação],'Fluxo de Caixa'!$A10,fLançamentos[Classificação],'Fluxo de Caixa'!H$6)</f>
        <v>0</v>
      </c>
      <c r="I10" s="21">
        <f>SUMIFS(fLançamentos[Valor],fLançamentos[Tipo], "Receita",fLançamentos[Classificação],'Fluxo de Caixa'!$A10,fLançamentos[Mês],'Fluxo de Caixa'!I$6)</f>
        <v>0</v>
      </c>
      <c r="J10" s="21">
        <f>SUMIFS(fLançamentos[Observação],fLançamentos[Classificação], "Receita",fLançamentos[Valor],'Fluxo de Caixa'!$A10,fLançamentos[Tipo],'Fluxo de Caixa'!J$6)</f>
        <v>0</v>
      </c>
      <c r="K10" s="21">
        <f>SUMIFS(fLançamentos[Mês],fLançamentos[Valor], "Receita",fLançamentos[Observação],'Fluxo de Caixa'!$A10,fLançamentos[Classificação],'Fluxo de Caixa'!K$6)</f>
        <v>0</v>
      </c>
      <c r="L10" s="21">
        <f>SUMIFS(fLançamentos[Tipo],fLançamentos[Observação], "Receita",fLançamentos[Mês],'Fluxo de Caixa'!$A10,fLançamentos[Valor],'Fluxo de Caixa'!L$6)</f>
        <v>0</v>
      </c>
      <c r="M10" s="21">
        <f>SUMIFS(fLançamentos[Classificação],fLançamentos[Mês], "Receita",fLançamentos[Tipo],'Fluxo de Caixa'!$A10,fLançamentos[Observação],'Fluxo de Caixa'!M$6)</f>
        <v>0</v>
      </c>
      <c r="N10" s="22">
        <f>SUM(B10:M10)</f>
        <v>0</v>
      </c>
      <c r="O10" s="11"/>
      <c r="Q10" s="11"/>
    </row>
    <row r="11" spans="1:17" ht="19.899999999999999" customHeight="1" x14ac:dyDescent="0.25">
      <c r="A11" s="4" t="s">
        <v>17</v>
      </c>
      <c r="B11" s="20">
        <v>30000</v>
      </c>
      <c r="C11" s="21">
        <f>SUMIFS(fLançamentos[Valor],fLançamentos[Tipo], "Receita",fLançamentos[Classificação],'Fluxo de Caixa'!$A11,fLançamentos[Mês],'Fluxo de Caixa'!C$6)</f>
        <v>0</v>
      </c>
      <c r="D11" s="21">
        <f>SUMIFS(fLançamentos[Valor],fLançamentos[Tipo], "Receita",fLançamentos[Classificação],'Fluxo de Caixa'!$A11,fLançamentos[Mês],'Fluxo de Caixa'!D$6)</f>
        <v>0</v>
      </c>
      <c r="E11" s="21">
        <f>SUMIFS(fLançamentos[Valor],fLançamentos[Tipo], "Receita",fLançamentos[Classificação],'Fluxo de Caixa'!$A11,fLançamentos[Mês],'Fluxo de Caixa'!E$6)</f>
        <v>0</v>
      </c>
      <c r="F11" s="21">
        <f>SUMIFS(fLançamentos[Valor],fLançamentos[Tipo], "Receita",fLançamentos[Classificação],'Fluxo de Caixa'!$A11,fLançamentos[Mês],'Fluxo de Caixa'!F$6)</f>
        <v>0</v>
      </c>
      <c r="G11" s="21">
        <f>SUMIFS(fLançamentos[Observação],fLançamentos[Classificação], "Receita",fLançamentos[Valor],'Fluxo de Caixa'!$A11,fLançamentos[Tipo],'Fluxo de Caixa'!G$6)</f>
        <v>0</v>
      </c>
      <c r="H11" s="21">
        <f>SUMIFS(fLançamentos[Mês],fLançamentos[Valor], "Receita",fLançamentos[Observação],'Fluxo de Caixa'!$A11,fLançamentos[Classificação],'Fluxo de Caixa'!H$6)</f>
        <v>0</v>
      </c>
      <c r="I11" s="21">
        <f>SUMIFS(fLançamentos[Tipo],fLançamentos[Observação], "Receita",fLançamentos[Mês],'Fluxo de Caixa'!$A11,fLançamentos[Valor],'Fluxo de Caixa'!I$6)</f>
        <v>0</v>
      </c>
      <c r="J11" s="21">
        <f>SUMIFS(fLançamentos[Classificação],fLançamentos[Mês], "Receita",fLançamentos[Tipo],'Fluxo de Caixa'!$A11,fLançamentos[Observação],'Fluxo de Caixa'!J$6)</f>
        <v>0</v>
      </c>
      <c r="K11" s="21">
        <f>SUMIFS(fLançamentos[Valor],fLançamentos[Tipo], "Receita",fLançamentos[Classificação],'Fluxo de Caixa'!$A11,fLançamentos[Mês],'Fluxo de Caixa'!K$6)</f>
        <v>0</v>
      </c>
      <c r="L11" s="21">
        <f>SUMIFS(fLançamentos[Observação],fLançamentos[Classificação], "Receita",fLançamentos[Valor],'Fluxo de Caixa'!$A11,fLançamentos[Tipo],'Fluxo de Caixa'!L$6)</f>
        <v>0</v>
      </c>
      <c r="M11" s="21">
        <f>SUMIFS(fLançamentos[Mês],fLançamentos[Valor], "Receita",fLançamentos[Observação],'Fluxo de Caixa'!$A11,fLançamentos[Classificação],'Fluxo de Caixa'!M$6)</f>
        <v>0</v>
      </c>
      <c r="N11" s="22">
        <f t="shared" ref="N11:N12" si="0">SUM(B11:M11)</f>
        <v>30000</v>
      </c>
      <c r="O11" s="11"/>
      <c r="Q11" s="11"/>
    </row>
    <row r="12" spans="1:17" ht="19.899999999999999" customHeight="1" x14ac:dyDescent="0.25">
      <c r="A12" s="4" t="s">
        <v>18</v>
      </c>
      <c r="B12" s="21">
        <v>0</v>
      </c>
      <c r="C12" s="21">
        <f>SUMIFS(fLançamentos[Valor],fLançamentos[Tipo], "Receita",fLançamentos[Classificação],'Fluxo de Caixa'!$A12,fLançamentos[Mês],'Fluxo de Caixa'!C$6)</f>
        <v>0</v>
      </c>
      <c r="D12" s="21">
        <f>SUMIFS(fLançamentos[Valor],fLançamentos[Tipo], "Receita",fLançamentos[Classificação],'Fluxo de Caixa'!$A12,fLançamentos[Mês],'Fluxo de Caixa'!D$6)</f>
        <v>0</v>
      </c>
      <c r="E12" s="21">
        <f>SUMIFS(fLançamentos[Valor],fLançamentos[Tipo], "Receita",fLançamentos[Classificação],'Fluxo de Caixa'!$A12,fLançamentos[Mês],'Fluxo de Caixa'!E$6)</f>
        <v>0</v>
      </c>
      <c r="F12" s="21">
        <f>SUMIFS(fLançamentos[Valor],fLançamentos[Tipo], "Receita",fLançamentos[Classificação],'Fluxo de Caixa'!$A12,fLançamentos[Mês],'Fluxo de Caixa'!F$6)</f>
        <v>0</v>
      </c>
      <c r="G12" s="21">
        <f>SUMIFS(fLançamentos[Valor],fLançamentos[Tipo], "Receita",fLançamentos[Classificação],'Fluxo de Caixa'!$A12,fLançamentos[Mês],'Fluxo de Caixa'!G$6)</f>
        <v>0</v>
      </c>
      <c r="H12" s="21"/>
      <c r="I12" s="21">
        <f>SUMIFS(fLançamentos[Valor],fLançamentos[Tipo], "Receita",fLançamentos[Classificação],'Fluxo de Caixa'!$A12,fLançamentos[Mês],'Fluxo de Caixa'!I$6)</f>
        <v>0</v>
      </c>
      <c r="J12" s="21">
        <f>'Lançamentos Entradas e Saídas'!G21</f>
        <v>1157.24</v>
      </c>
      <c r="K12" s="21">
        <f>'Lançamentos Entradas e Saídas'!G28</f>
        <v>0</v>
      </c>
      <c r="L12" s="21">
        <f>SUMIFS(fLançamentos[Valor],fLançamentos[Tipo], "Receita",fLançamentos[Classificação],'Fluxo de Caixa'!$A12,fLançamentos[Mês],'Fluxo de Caixa'!L$6)</f>
        <v>0</v>
      </c>
      <c r="M12" s="21">
        <f>'Lançamentos Entradas e Saídas'!G38</f>
        <v>0</v>
      </c>
      <c r="N12" s="22">
        <f t="shared" si="0"/>
        <v>1157.24</v>
      </c>
      <c r="O12" s="11"/>
      <c r="Q12" s="11"/>
    </row>
    <row r="13" spans="1:17" ht="19.899999999999999" customHeight="1" x14ac:dyDescent="0.25">
      <c r="A13" s="5" t="s">
        <v>12</v>
      </c>
      <c r="B13" s="16">
        <f>SUM(B10:B12)</f>
        <v>30000</v>
      </c>
      <c r="C13" s="16">
        <f t="shared" ref="C13:N13" si="1">SUM(C10:C12)</f>
        <v>0</v>
      </c>
      <c r="D13" s="16">
        <f t="shared" si="1"/>
        <v>0</v>
      </c>
      <c r="E13" s="16">
        <f t="shared" si="1"/>
        <v>0</v>
      </c>
      <c r="F13" s="16">
        <f t="shared" si="1"/>
        <v>0</v>
      </c>
      <c r="G13" s="16">
        <f>SUM(G10:G12)</f>
        <v>0</v>
      </c>
      <c r="H13" s="16">
        <f>SUM(H9:H12)</f>
        <v>0</v>
      </c>
      <c r="I13" s="16">
        <f>SUM(I9:I12)</f>
        <v>0</v>
      </c>
      <c r="J13" s="16">
        <f>SUM(J10:J12)</f>
        <v>1157.24</v>
      </c>
      <c r="K13" s="16">
        <f>SUM(K10:K12)</f>
        <v>0</v>
      </c>
      <c r="L13" s="16">
        <f>SUM(L10:L12)</f>
        <v>0</v>
      </c>
      <c r="M13" s="16">
        <f>SUM(M10:M12)</f>
        <v>0</v>
      </c>
      <c r="N13" s="16">
        <f t="shared" si="1"/>
        <v>31157.24</v>
      </c>
      <c r="O13" s="11"/>
      <c r="Q13" s="11"/>
    </row>
    <row r="14" spans="1:17" ht="19.899999999999999" customHeight="1" x14ac:dyDescent="0.25">
      <c r="A14" s="4" t="s">
        <v>19</v>
      </c>
      <c r="B14" s="20">
        <v>30000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1"/>
      <c r="Q14" s="11"/>
    </row>
    <row r="15" spans="1:17" ht="19.899999999999999" customHeight="1" x14ac:dyDescent="0.25">
      <c r="A15" s="1" t="s">
        <v>20</v>
      </c>
      <c r="B15" s="21">
        <v>0</v>
      </c>
      <c r="C15" s="21">
        <f>SUMIFS(fLançamentos[Valor],fLançamentos[Tipo], "Despesa",fLançamentos[Classificação],'Fluxo de Caixa'!$A15,fLançamentos[Mês],'Fluxo de Caixa'!C$6)</f>
        <v>0</v>
      </c>
      <c r="D15" s="21">
        <f>SUMIFS(fLançamentos[Valor],fLançamentos[Tipo], "Despesa",fLançamentos[Classificação],'Fluxo de Caixa'!$A15,fLançamentos[Mês],'Fluxo de Caixa'!D$6)</f>
        <v>0</v>
      </c>
      <c r="E15" s="21">
        <f>SUMIFS(fLançamentos[Valor],fLançamentos[Tipo], "Despesa",fLançamentos[Classificação],'Fluxo de Caixa'!$A15,fLançamentos[Mês],'Fluxo de Caixa'!E$6)</f>
        <v>0</v>
      </c>
      <c r="F15" s="21">
        <f>SUMIFS(fLançamentos[Valor],fLançamentos[Tipo], "Despesa",fLançamentos[Classificação],'Fluxo de Caixa'!$A15,fLançamentos[Mês],'Fluxo de Caixa'!F$6)</f>
        <v>0</v>
      </c>
      <c r="G15" s="21">
        <f>SUMIFS(fLançamentos[Valor],fLançamentos[Tipo], "Despesa",fLançamentos[Classificação],'Fluxo de Caixa'!$A15,fLançamentos[Mês],'Fluxo de Caixa'!G$6)</f>
        <v>0</v>
      </c>
      <c r="H15" s="21">
        <f>SUMIFS(fLançamentos[Valor],fLançamentos[Tipo], "Despesa",fLançamentos[Classificação],'Fluxo de Caixa'!$A15,fLançamentos[Mês],'Fluxo de Caixa'!H$6)</f>
        <v>0</v>
      </c>
      <c r="I15" s="21">
        <f>SUMIFS(fLançamentos[Valor],fLançamentos[Tipo], "Despesa",fLançamentos[Classificação],'Fluxo de Caixa'!$A15,fLançamentos[Mês],'Fluxo de Caixa'!I$6)</f>
        <v>0</v>
      </c>
      <c r="J15" s="21">
        <f>SUMIFS(fLançamentos[Valor],fLançamentos[Tipo], "Despesa",fLançamentos[Classificação],'Fluxo de Caixa'!$A15,fLançamentos[Mês],'Fluxo de Caixa'!J$6)</f>
        <v>0</v>
      </c>
      <c r="K15" s="21">
        <f>SUMIFS(fLançamentos[Valor],fLançamentos[Tipo], "Despesa",fLançamentos[Classificação],'Fluxo de Caixa'!$A15,fLançamentos[Mês],'Fluxo de Caixa'!K$6)</f>
        <v>0</v>
      </c>
      <c r="L15" s="21">
        <f>SUMIFS(fLançamentos[Valor],fLançamentos[Tipo], "Despesa",fLançamentos[Classificação],'Fluxo de Caixa'!$A15,fLançamentos[Mês],'Fluxo de Caixa'!L$6)</f>
        <v>0</v>
      </c>
      <c r="M15" s="21">
        <f>SUMIFS(fLançamentos[Valor],fLançamentos[Tipo], "Despesa",fLançamentos[Classificação],'Fluxo de Caixa'!$A15,fLançamentos[Mês],'Fluxo de Caixa'!M$6)</f>
        <v>0</v>
      </c>
      <c r="N15" s="22">
        <f t="shared" ref="N15:N38" si="2">SUM(B15:M15)</f>
        <v>0</v>
      </c>
      <c r="O15" s="11"/>
      <c r="Q15" s="11"/>
    </row>
    <row r="16" spans="1:17" ht="19.899999999999999" customHeight="1" x14ac:dyDescent="0.25">
      <c r="A16" s="4" t="s">
        <v>21</v>
      </c>
      <c r="B16" s="21">
        <f>SUMIFS(fLançamentos[Valor],fLançamentos[Tipo], "Despesa",fLançamentos[Classificação],'Fluxo de Caixa'!$A16,fLançamentos[Mês],'Fluxo de Caixa'!B$6)</f>
        <v>17366.920000000002</v>
      </c>
      <c r="C16" s="21">
        <f>SUMIFS(fLançamentos[Valor],fLançamentos[Tipo], "Despesa",fLançamentos[Classificação],'Fluxo de Caixa'!$A16,fLançamentos[Mês],'Fluxo de Caixa'!C$6)</f>
        <v>0</v>
      </c>
      <c r="D16" s="21">
        <f>SUMIFS(fLançamentos[Valor],fLançamentos[Tipo], "Despesa",fLançamentos[Classificação],'Fluxo de Caixa'!$A16,fLançamentos[Mês],'Fluxo de Caixa'!D$6)</f>
        <v>0</v>
      </c>
      <c r="E16" s="21">
        <f>SUMIFS(fLançamentos[Valor],fLançamentos[Tipo], "Despesa",fLançamentos[Classificação],'Fluxo de Caixa'!$A16,fLançamentos[Mês],'Fluxo de Caixa'!E$6)</f>
        <v>0</v>
      </c>
      <c r="F16" s="21">
        <f>SUMIFS(fLançamentos[Valor],fLançamentos[Tipo], "Despesa",fLançamentos[Classificação],'Fluxo de Caixa'!$A16,fLançamentos[Mês],'Fluxo de Caixa'!F$6)</f>
        <v>0</v>
      </c>
      <c r="G16" s="21">
        <f>SUMIFS(fLançamentos[Valor],fLançamentos[Tipo], "Despesa",fLançamentos[Classificação],'Fluxo de Caixa'!$A16,fLançamentos[Mês],'Fluxo de Caixa'!G$6)</f>
        <v>0</v>
      </c>
      <c r="H16" s="21">
        <f>SUMIFS(fLançamentos[Valor],fLançamentos[Tipo], "Despesa",fLançamentos[Classificação],'Fluxo de Caixa'!$A16,fLançamentos[Mês],'Fluxo de Caixa'!H$6)</f>
        <v>0</v>
      </c>
      <c r="I16" s="21">
        <f>SUMIFS(fLançamentos[Valor],fLançamentos[Tipo], "Despesa",fLançamentos[Classificação],'Fluxo de Caixa'!$A16,fLançamentos[Mês],'Fluxo de Caixa'!I$6)</f>
        <v>0</v>
      </c>
      <c r="J16" s="21">
        <f>SUMIFS(fLançamentos[Valor],fLançamentos[Tipo], "Despesa",fLançamentos[Classificação],'Fluxo de Caixa'!$A16,fLançamentos[Mês],'Fluxo de Caixa'!J$6)</f>
        <v>0</v>
      </c>
      <c r="K16" s="21">
        <f>SUMIFS(fLançamentos[Valor],fLançamentos[Tipo], "Despesa",fLançamentos[Classificação],'Fluxo de Caixa'!$A16,fLançamentos[Mês],'Fluxo de Caixa'!K$6)</f>
        <v>0</v>
      </c>
      <c r="L16" s="21">
        <f>SUMIFS(fLançamentos[Valor],fLançamentos[Tipo], "Despesa",fLançamentos[Classificação],'Fluxo de Caixa'!$A16,fLançamentos[Mês],'Fluxo de Caixa'!L$6)</f>
        <v>0</v>
      </c>
      <c r="M16" s="21">
        <f>SUMIFS(fLançamentos[Valor],fLançamentos[Tipo], "Despesa",fLançamentos[Classificação],'Fluxo de Caixa'!$A16,fLançamentos[Mês],'Fluxo de Caixa'!M$6)</f>
        <v>0</v>
      </c>
      <c r="N16" s="22">
        <f t="shared" si="2"/>
        <v>17366.920000000002</v>
      </c>
      <c r="O16" s="11"/>
      <c r="Q16" s="11"/>
    </row>
    <row r="17" spans="1:17" ht="19.899999999999999" customHeight="1" x14ac:dyDescent="0.25">
      <c r="A17" s="4" t="s">
        <v>48</v>
      </c>
      <c r="B17" s="21">
        <f>SUMIFS(fLançamentos[Valor],fLançamentos[Tipo], "Despesa",fLançamentos[Classificação],'Fluxo de Caixa'!$A17,fLançamentos[Mês],'Fluxo de Caixa'!B$6)</f>
        <v>0</v>
      </c>
      <c r="C17" s="21">
        <f>SUMIFS(fLançamentos[Valor],fLançamentos[Tipo], "Despesa",fLançamentos[Classificação],'Fluxo de Caixa'!$A17,fLançamentos[Mês],'Fluxo de Caixa'!C$6)</f>
        <v>0</v>
      </c>
      <c r="D17" s="21">
        <f>SUMIFS(fLançamentos[Valor],fLançamentos[Tipo], "Despesa",fLançamentos[Classificação],'Fluxo de Caixa'!$A17,fLançamentos[Mês],'Fluxo de Caixa'!D$6)</f>
        <v>0</v>
      </c>
      <c r="E17" s="21">
        <f>SUMIFS(fLançamentos[Valor],fLançamentos[Tipo], "Despesa",fLançamentos[Classificação],'Fluxo de Caixa'!$A17,fLançamentos[Mês],'Fluxo de Caixa'!E$6)</f>
        <v>0</v>
      </c>
      <c r="F17" s="21">
        <f>SUMIFS(fLançamentos[Valor],fLançamentos[Tipo], "Despesa",fLançamentos[Classificação],'Fluxo de Caixa'!$A17,fLançamentos[Mês],'Fluxo de Caixa'!F$6)</f>
        <v>0</v>
      </c>
      <c r="G17" s="21">
        <f>SUMIFS(fLançamentos[Valor],fLançamentos[Tipo], "Despesa",fLançamentos[Classificação],'Fluxo de Caixa'!$A17,fLançamentos[Mês],'Fluxo de Caixa'!G$6)</f>
        <v>0</v>
      </c>
      <c r="H17" s="21">
        <f>SUMIFS(fLançamentos[Valor],fLançamentos[Tipo], "Despesa",fLançamentos[Classificação],'Fluxo de Caixa'!$A17,fLançamentos[Mês],'Fluxo de Caixa'!H$6)</f>
        <v>0</v>
      </c>
      <c r="I17" s="21">
        <f>SUMIFS(fLançamentos[Valor],fLançamentos[Tipo], "Despesa",fLançamentos[Classificação],'Fluxo de Caixa'!$A17,fLançamentos[Mês],'Fluxo de Caixa'!I$6)</f>
        <v>0</v>
      </c>
      <c r="J17" s="21">
        <f>SUMIFS(fLançamentos[Valor],fLançamentos[Tipo], "Despesa",fLançamentos[Classificação],'Fluxo de Caixa'!$A17,fLançamentos[Mês],'Fluxo de Caixa'!J$6)</f>
        <v>0</v>
      </c>
      <c r="K17" s="21">
        <f>SUMIFS(fLançamentos[Valor],fLançamentos[Tipo], "Despesa",fLançamentos[Classificação],'Fluxo de Caixa'!$A17,fLançamentos[Mês],'Fluxo de Caixa'!K$6)</f>
        <v>0</v>
      </c>
      <c r="L17" s="21">
        <f>SUMIFS(fLançamentos[Valor],fLançamentos[Tipo], "Despesa",fLançamentos[Classificação],'Fluxo de Caixa'!$A17,fLançamentos[Mês],'Fluxo de Caixa'!L$6)</f>
        <v>0</v>
      </c>
      <c r="M17" s="21">
        <f>SUMIFS(fLançamentos[Valor],fLançamentos[Tipo], "Despesa",fLançamentos[Classificação],'Fluxo de Caixa'!$A17,fLançamentos[Mês],'Fluxo de Caixa'!M$6)</f>
        <v>0</v>
      </c>
      <c r="N17" s="22">
        <f t="shared" si="2"/>
        <v>0</v>
      </c>
      <c r="O17" s="11"/>
      <c r="Q17" s="11"/>
    </row>
    <row r="18" spans="1:17" ht="19.899999999999999" customHeight="1" x14ac:dyDescent="0.25">
      <c r="A18" s="4" t="s">
        <v>49</v>
      </c>
      <c r="B18" s="21">
        <f>SUMIFS(fLançamentos[Valor],fLançamentos[Tipo], "Despesa",fLançamentos[Classificação],'Fluxo de Caixa'!$A18,fLançamentos[Mês],'Fluxo de Caixa'!B$6)</f>
        <v>833.69</v>
      </c>
      <c r="C18" s="21">
        <f>SUMIFS(fLançamentos[Valor],fLançamentos[Tipo], "Despesa",fLançamentos[Classificação],'Fluxo de Caixa'!$A18,fLançamentos[Mês],'Fluxo de Caixa'!C$6)</f>
        <v>0</v>
      </c>
      <c r="D18" s="21">
        <f>SUMIFS(fLançamentos[Valor],fLançamentos[Tipo], "Despesa",fLançamentos[Classificação],'Fluxo de Caixa'!$A18,fLançamentos[Mês],'Fluxo de Caixa'!D$6)</f>
        <v>0</v>
      </c>
      <c r="E18" s="21">
        <f>SUMIFS(fLançamentos[Valor],fLançamentos[Tipo], "Despesa",fLançamentos[Classificação],'Fluxo de Caixa'!$A18,fLançamentos[Mês],'Fluxo de Caixa'!E$6)</f>
        <v>0</v>
      </c>
      <c r="F18" s="21">
        <f>SUMIFS(fLançamentos[Valor],fLançamentos[Tipo], "Despesa",fLançamentos[Classificação],'Fluxo de Caixa'!$A18,fLançamentos[Mês],'Fluxo de Caixa'!F$6)</f>
        <v>0</v>
      </c>
      <c r="G18" s="21">
        <f>SUMIFS(fLançamentos[Valor],fLançamentos[Tipo], "Despesa",fLançamentos[Classificação],'Fluxo de Caixa'!$A18,fLançamentos[Mês],'Fluxo de Caixa'!G$6)</f>
        <v>0</v>
      </c>
      <c r="H18" s="21">
        <f>SUMIFS(fLançamentos[Valor],fLançamentos[Tipo], "Despesa",fLançamentos[Classificação],'Fluxo de Caixa'!$A18,fLançamentos[Mês],'Fluxo de Caixa'!H$6)</f>
        <v>0</v>
      </c>
      <c r="I18" s="21">
        <f>SUMIFS(fLançamentos[Valor],fLançamentos[Tipo], "Despesa",fLançamentos[Classificação],'Fluxo de Caixa'!$A18,fLançamentos[Mês],'Fluxo de Caixa'!I$6)</f>
        <v>0</v>
      </c>
      <c r="J18" s="21">
        <f>SUMIFS(fLançamentos[Valor],fLançamentos[Tipo], "Despesa",fLançamentos[Classificação],'Fluxo de Caixa'!$A18,fLançamentos[Mês],'Fluxo de Caixa'!J$6)</f>
        <v>0</v>
      </c>
      <c r="K18" s="21">
        <f>SUMIFS(fLançamentos[Valor],fLançamentos[Tipo], "Despesa",fLançamentos[Classificação],'Fluxo de Caixa'!$A18,fLançamentos[Mês],'Fluxo de Caixa'!K$6)</f>
        <v>0</v>
      </c>
      <c r="L18" s="21">
        <f>SUMIFS(fLançamentos[Valor],fLançamentos[Tipo], "Despesa",fLançamentos[Classificação],'Fluxo de Caixa'!$A18,fLançamentos[Mês],'Fluxo de Caixa'!L$6)</f>
        <v>0</v>
      </c>
      <c r="M18" s="21">
        <f>SUMIFS(fLançamentos[Valor],fLançamentos[Tipo], "Despesa",fLançamentos[Classificação],'Fluxo de Caixa'!$A18,fLançamentos[Mês],'Fluxo de Caixa'!M$6)</f>
        <v>0</v>
      </c>
      <c r="N18" s="22">
        <f t="shared" si="2"/>
        <v>833.69</v>
      </c>
      <c r="O18" s="11"/>
      <c r="Q18" s="11"/>
    </row>
    <row r="19" spans="1:17" ht="19.899999999999999" customHeight="1" x14ac:dyDescent="0.25">
      <c r="A19" s="4" t="s">
        <v>23</v>
      </c>
      <c r="B19" s="21">
        <f>SUMIFS(fLançamentos[Valor],fLançamentos[Tipo], "Despesa",fLançamentos[Classificação],'Fluxo de Caixa'!$A19,fLançamentos[Mês],'Fluxo de Caixa'!B$6)</f>
        <v>1157.24</v>
      </c>
      <c r="C19" s="21">
        <f>SUMIFS(fLançamentos[Valor],fLançamentos[Tipo], "Despesa",fLançamentos[Classificação],'Fluxo de Caixa'!$A19,fLançamentos[Mês],'Fluxo de Caixa'!C$6)</f>
        <v>0</v>
      </c>
      <c r="D19" s="21">
        <f>SUMIFS(fLançamentos[Valor],fLançamentos[Tipo], "Despesa",fLançamentos[Classificação],'Fluxo de Caixa'!$A19,fLançamentos[Mês],'Fluxo de Caixa'!D$6)</f>
        <v>0</v>
      </c>
      <c r="E19" s="21">
        <f>SUMIFS(fLançamentos[Valor],fLançamentos[Tipo], "Despesa",fLançamentos[Classificação],'Fluxo de Caixa'!$A19,fLançamentos[Mês],'Fluxo de Caixa'!E$6)</f>
        <v>0</v>
      </c>
      <c r="F19" s="21">
        <f>SUMIFS(fLançamentos[Valor],fLançamentos[Tipo], "Despesa",fLançamentos[Classificação],'Fluxo de Caixa'!$A19,fLançamentos[Mês],'Fluxo de Caixa'!F$6)</f>
        <v>0</v>
      </c>
      <c r="G19" s="21">
        <f>SUMIFS(fLançamentos[Valor],fLançamentos[Tipo], "Despesa",fLançamentos[Classificação],'Fluxo de Caixa'!$A19,fLançamentos[Mês],'Fluxo de Caixa'!G$6)</f>
        <v>0</v>
      </c>
      <c r="H19" s="21">
        <f>SUMIFS(fLançamentos[Valor],fLançamentos[Tipo], "Despesa",fLançamentos[Classificação],'Fluxo de Caixa'!$A19,fLançamentos[Mês],'Fluxo de Caixa'!H$6)</f>
        <v>0</v>
      </c>
      <c r="I19" s="21">
        <f>SUMIFS(fLançamentos[Valor],fLançamentos[Tipo], "Despesa",fLançamentos[Classificação],'Fluxo de Caixa'!$A19,fLançamentos[Mês],'Fluxo de Caixa'!I$6)</f>
        <v>0</v>
      </c>
      <c r="J19" s="21">
        <f>SUMIFS(fLançamentos[Valor],fLançamentos[Tipo], "Despesa",fLançamentos[Classificação],'Fluxo de Caixa'!$A19,fLançamentos[Mês],'Fluxo de Caixa'!J$6)</f>
        <v>0</v>
      </c>
      <c r="K19" s="21">
        <f>SUMIFS(fLançamentos[Valor],fLançamentos[Tipo], "Despesa",fLançamentos[Classificação],'Fluxo de Caixa'!$A19,fLançamentos[Mês],'Fluxo de Caixa'!K$6)</f>
        <v>0</v>
      </c>
      <c r="L19" s="21">
        <f>SUMIFS(fLançamentos[Valor],fLançamentos[Tipo], "Despesa",fLançamentos[Classificação],'Fluxo de Caixa'!$A19,fLançamentos[Mês],'Fluxo de Caixa'!L$6)</f>
        <v>0</v>
      </c>
      <c r="M19" s="21">
        <f>SUMIFS(fLançamentos[Valor],fLançamentos[Tipo], "Despesa",fLançamentos[Classificação],'Fluxo de Caixa'!$A19,fLançamentos[Mês],'Fluxo de Caixa'!M$6)</f>
        <v>0</v>
      </c>
      <c r="N19" s="22">
        <f t="shared" si="2"/>
        <v>1157.24</v>
      </c>
      <c r="O19" s="11"/>
      <c r="Q19" s="11"/>
    </row>
    <row r="20" spans="1:17" ht="19.899999999999999" customHeight="1" x14ac:dyDescent="0.25">
      <c r="A20" s="4" t="s">
        <v>50</v>
      </c>
      <c r="B20" s="21">
        <f>SUMIFS(fLançamentos[Valor],fLançamentos[Tipo], "Despesa",fLançamentos[Classificação],'Fluxo de Caixa'!$A20,fLançamentos[Mês],'Fluxo de Caixa'!B$6)</f>
        <v>7424.6099999999988</v>
      </c>
      <c r="C20" s="21">
        <f>SUMIFS(fLançamentos[Valor],fLançamentos[Tipo], "Despesa",fLançamentos[Classificação],'Fluxo de Caixa'!$A20,fLançamentos[Mês],'Fluxo de Caixa'!C$6)</f>
        <v>0</v>
      </c>
      <c r="D20" s="21">
        <f>SUMIFS(fLançamentos[Valor],fLançamentos[Tipo], "Despesa",fLançamentos[Classificação],'Fluxo de Caixa'!$A20,fLançamentos[Mês],'Fluxo de Caixa'!D$6)</f>
        <v>0</v>
      </c>
      <c r="E20" s="21">
        <f>SUMIFS(fLançamentos[Valor],fLançamentos[Tipo], "Despesa",fLançamentos[Classificação],'Fluxo de Caixa'!$A20,fLançamentos[Mês],'Fluxo de Caixa'!E$6)</f>
        <v>0</v>
      </c>
      <c r="F20" s="21">
        <f>SUMIFS(fLançamentos[Valor],fLançamentos[Tipo], "Despesa",fLançamentos[Classificação],'Fluxo de Caixa'!$A20,fLançamentos[Mês],'Fluxo de Caixa'!F$6)</f>
        <v>0</v>
      </c>
      <c r="G20" s="21">
        <f>SUMIFS(fLançamentos[Valor],fLançamentos[Tipo], "Despesa",fLançamentos[Classificação],'Fluxo de Caixa'!$A20,fLançamentos[Mês],'Fluxo de Caixa'!G$6)</f>
        <v>0</v>
      </c>
      <c r="H20" s="21">
        <f>SUMIFS(fLançamentos[Valor],fLançamentos[Tipo], "Despesa",fLançamentos[Classificação],'Fluxo de Caixa'!$A20,fLançamentos[Mês],'Fluxo de Caixa'!H$6)</f>
        <v>0</v>
      </c>
      <c r="I20" s="21">
        <f>SUMIFS(fLançamentos[Valor],fLançamentos[Tipo], "Despesa",fLançamentos[Classificação],'Fluxo de Caixa'!$A20,fLançamentos[Mês],'Fluxo de Caixa'!I$6)</f>
        <v>0</v>
      </c>
      <c r="J20" s="21">
        <f>SUMIFS(fLançamentos[Valor],fLançamentos[Tipo], "Despesa",fLançamentos[Classificação],'Fluxo de Caixa'!$A20,fLançamentos[Mês],'Fluxo de Caixa'!J$6)</f>
        <v>0</v>
      </c>
      <c r="K20" s="21">
        <f>SUMIFS(fLançamentos[Valor],fLançamentos[Tipo], "Despesa",fLançamentos[Classificação],'Fluxo de Caixa'!$A20,fLançamentos[Mês],'Fluxo de Caixa'!K$6)</f>
        <v>0</v>
      </c>
      <c r="L20" s="21">
        <f>SUMIFS(fLançamentos[Valor],fLançamentos[Tipo], "Despesa",fLançamentos[Classificação],'Fluxo de Caixa'!$A20,fLançamentos[Mês],'Fluxo de Caixa'!L$6)</f>
        <v>0</v>
      </c>
      <c r="M20" s="21">
        <f>SUMIFS(fLançamentos[Valor],fLançamentos[Tipo], "Despesa",fLançamentos[Classificação],'Fluxo de Caixa'!$A20,fLançamentos[Mês],'Fluxo de Caixa'!M$6)</f>
        <v>0</v>
      </c>
      <c r="N20" s="22">
        <f t="shared" si="2"/>
        <v>7424.6099999999988</v>
      </c>
      <c r="O20" s="11"/>
      <c r="Q20" s="11"/>
    </row>
    <row r="21" spans="1:17" ht="19.899999999999999" customHeight="1" x14ac:dyDescent="0.25">
      <c r="A21" s="4" t="s">
        <v>51</v>
      </c>
      <c r="B21" s="21">
        <f>SUMIFS(fLançamentos[Valor],fLançamentos[Tipo], "Despesa",fLançamentos[Classificação],'Fluxo de Caixa'!$A21,fLançamentos[Mês],'Fluxo de Caixa'!B$6)</f>
        <v>0</v>
      </c>
      <c r="C21" s="21">
        <f>SUMIFS(fLançamentos[Valor],fLançamentos[Tipo], "Despesa",fLançamentos[Classificação],'Fluxo de Caixa'!$A21,fLançamentos[Mês],'Fluxo de Caixa'!C$6)</f>
        <v>0</v>
      </c>
      <c r="D21" s="21">
        <f>SUMIFS(fLançamentos[Valor],fLançamentos[Tipo], "Despesa",fLançamentos[Classificação],'Fluxo de Caixa'!$A21,fLançamentos[Mês],'Fluxo de Caixa'!D$6)</f>
        <v>0</v>
      </c>
      <c r="E21" s="21">
        <f>SUMIFS(fLançamentos[Valor],fLançamentos[Tipo], "Despesa",fLançamentos[Classificação],'Fluxo de Caixa'!$A21,fLançamentos[Mês],'Fluxo de Caixa'!E$6)</f>
        <v>0</v>
      </c>
      <c r="F21" s="21">
        <f>SUMIFS(fLançamentos[Valor],fLançamentos[Tipo], "Despesa",fLançamentos[Classificação],'Fluxo de Caixa'!$A21,fLançamentos[Mês],'Fluxo de Caixa'!F$6)</f>
        <v>0</v>
      </c>
      <c r="G21" s="21">
        <f>SUMIFS(fLançamentos[Valor],fLançamentos[Tipo], "Despesa",fLançamentos[Classificação],'Fluxo de Caixa'!$A21,fLançamentos[Mês],'Fluxo de Caixa'!G$6)</f>
        <v>0</v>
      </c>
      <c r="H21" s="21">
        <f>SUMIFS(fLançamentos[Valor],fLançamentos[Tipo], "Despesa",fLançamentos[Classificação],'Fluxo de Caixa'!$A21,fLançamentos[Mês],'Fluxo de Caixa'!H$6)</f>
        <v>0</v>
      </c>
      <c r="I21" s="21">
        <f>SUMIFS(fLançamentos[Valor],fLançamentos[Tipo], "Despesa",fLançamentos[Classificação],'Fluxo de Caixa'!$A21,fLançamentos[Mês],'Fluxo de Caixa'!I$6)</f>
        <v>0</v>
      </c>
      <c r="J21" s="21">
        <f>SUMIFS(fLançamentos[Valor],fLançamentos[Tipo], "Despesa",fLançamentos[Classificação],'Fluxo de Caixa'!$A21,fLançamentos[Mês],'Fluxo de Caixa'!J$6)</f>
        <v>0</v>
      </c>
      <c r="K21" s="21">
        <f>SUMIFS(fLançamentos[Valor],fLançamentos[Tipo], "Despesa",fLançamentos[Classificação],'Fluxo de Caixa'!$A21,fLançamentos[Mês],'Fluxo de Caixa'!K$6)</f>
        <v>0</v>
      </c>
      <c r="L21" s="21">
        <f>SUMIFS(fLançamentos[Valor],fLançamentos[Tipo], "Despesa",fLançamentos[Classificação],'Fluxo de Caixa'!$A21,fLançamentos[Mês],'Fluxo de Caixa'!L$6)</f>
        <v>0</v>
      </c>
      <c r="M21" s="21">
        <f>SUMIFS(fLançamentos[Valor],fLançamentos[Tipo], "Despesa",fLançamentos[Classificação],'Fluxo de Caixa'!$A21,fLançamentos[Mês],'Fluxo de Caixa'!M$6)</f>
        <v>0</v>
      </c>
      <c r="N21" s="22">
        <f t="shared" si="2"/>
        <v>0</v>
      </c>
      <c r="O21" s="11"/>
      <c r="Q21" s="11"/>
    </row>
    <row r="22" spans="1:17" ht="19.899999999999999" customHeight="1" x14ac:dyDescent="0.25">
      <c r="A22" s="4" t="s">
        <v>22</v>
      </c>
      <c r="B22" s="21">
        <f>SUMIFS(fLançamentos[Valor],fLançamentos[Tipo], "Despesa",fLançamentos[Classificação],'Fluxo de Caixa'!$A22,fLançamentos[Mês],'Fluxo de Caixa'!B$6)</f>
        <v>0</v>
      </c>
      <c r="C22" s="21">
        <f>SUMIFS(fLançamentos[Valor],fLançamentos[Tipo], "Despesa",fLançamentos[Classificação],'Fluxo de Caixa'!$A22,fLançamentos[Mês],'Fluxo de Caixa'!C$6)</f>
        <v>0</v>
      </c>
      <c r="D22" s="21">
        <f>SUMIFS(fLançamentos[Valor],fLançamentos[Tipo], "Despesa",fLançamentos[Classificação],'Fluxo de Caixa'!$A22,fLançamentos[Mês],'Fluxo de Caixa'!D$6)</f>
        <v>0</v>
      </c>
      <c r="E22" s="21">
        <f>SUMIFS(fLançamentos[Valor],fLançamentos[Tipo], "Despesa",fLançamentos[Classificação],'Fluxo de Caixa'!$A22,fLançamentos[Mês],'Fluxo de Caixa'!E$6)</f>
        <v>0</v>
      </c>
      <c r="F22" s="21">
        <f>SUMIFS(fLançamentos[Valor],fLançamentos[Tipo], "Despesa",fLançamentos[Classificação],'Fluxo de Caixa'!$A22,fLançamentos[Mês],'Fluxo de Caixa'!F$6)</f>
        <v>0</v>
      </c>
      <c r="G22" s="21">
        <f>SUMIFS(fLançamentos[Valor],fLançamentos[Tipo], "Despesa",fLançamentos[Classificação],'Fluxo de Caixa'!$A22,fLançamentos[Mês],'Fluxo de Caixa'!G$6)</f>
        <v>0</v>
      </c>
      <c r="H22" s="21">
        <f>SUMIFS(fLançamentos[Valor],fLançamentos[Tipo], "Despesa",fLançamentos[Classificação],'Fluxo de Caixa'!$A22,fLançamentos[Mês],'Fluxo de Caixa'!H$6)</f>
        <v>0</v>
      </c>
      <c r="I22" s="21">
        <f>SUMIFS(fLançamentos[Valor],fLançamentos[Tipo], "Despesa",fLançamentos[Classificação],'Fluxo de Caixa'!$A22,fLançamentos[Mês],'Fluxo de Caixa'!I$6)</f>
        <v>0</v>
      </c>
      <c r="J22" s="21">
        <f>SUMIFS(fLançamentos[Valor],fLançamentos[Tipo], "Despesa",fLançamentos[Classificação],'Fluxo de Caixa'!$A22,fLançamentos[Mês],'Fluxo de Caixa'!J$6)</f>
        <v>0</v>
      </c>
      <c r="K22" s="21">
        <f>SUMIFS(fLançamentos[Valor],fLançamentos[Tipo], "Despesa",fLançamentos[Classificação],'Fluxo de Caixa'!$A22,fLançamentos[Mês],'Fluxo de Caixa'!K$6)</f>
        <v>0</v>
      </c>
      <c r="L22" s="21">
        <f>SUMIFS(fLançamentos[Valor],fLançamentos[Tipo], "Despesa",fLançamentos[Classificação],'Fluxo de Caixa'!$A22,fLançamentos[Mês],'Fluxo de Caixa'!L$6)</f>
        <v>0</v>
      </c>
      <c r="M22" s="21">
        <f>SUMIFS(fLançamentos[Valor],fLançamentos[Tipo], "Despesa",fLançamentos[Classificação],'Fluxo de Caixa'!$A22,fLançamentos[Mês],'Fluxo de Caixa'!M$6)</f>
        <v>0</v>
      </c>
      <c r="N22" s="22">
        <f t="shared" si="2"/>
        <v>0</v>
      </c>
      <c r="O22" s="11"/>
      <c r="Q22" s="11"/>
    </row>
    <row r="23" spans="1:17" ht="19.899999999999999" customHeight="1" x14ac:dyDescent="0.25">
      <c r="A23" s="4" t="s">
        <v>52</v>
      </c>
      <c r="B23" s="21">
        <f>SUMIFS(fLançamentos[Valor],fLançamentos[Tipo], "Despesa",fLançamentos[Classificação],'Fluxo de Caixa'!$A23,fLançamentos[Mês],'Fluxo de Caixa'!B$6)</f>
        <v>0</v>
      </c>
      <c r="C23" s="21">
        <f>SUMIFS(fLançamentos[Valor],fLançamentos[Tipo], "Despesa",fLançamentos[Classificação],'Fluxo de Caixa'!$A23,fLançamentos[Mês],'Fluxo de Caixa'!C$6)</f>
        <v>0</v>
      </c>
      <c r="D23" s="21">
        <f>SUMIFS(fLançamentos[Valor],fLançamentos[Tipo], "Despesa",fLançamentos[Classificação],'Fluxo de Caixa'!$A23,fLançamentos[Mês],'Fluxo de Caixa'!D$6)</f>
        <v>0</v>
      </c>
      <c r="E23" s="21">
        <f>SUMIFS(fLançamentos[Valor],fLançamentos[Tipo], "Despesa",fLançamentos[Classificação],'Fluxo de Caixa'!$A23,fLançamentos[Mês],'Fluxo de Caixa'!E$6)</f>
        <v>0</v>
      </c>
      <c r="F23" s="21">
        <f>SUMIFS(fLançamentos[Valor],fLançamentos[Tipo], "Despesa",fLançamentos[Classificação],'Fluxo de Caixa'!$A23,fLançamentos[Mês],'Fluxo de Caixa'!F$6)</f>
        <v>0</v>
      </c>
      <c r="G23" s="21">
        <f>SUMIFS(fLançamentos[Valor],fLançamentos[Tipo], "Despesa",fLançamentos[Classificação],'Fluxo de Caixa'!$A23,fLançamentos[Mês],'Fluxo de Caixa'!G$6)</f>
        <v>0</v>
      </c>
      <c r="H23" s="21">
        <f>SUMIFS(fLançamentos[Valor],fLançamentos[Tipo], "Despesa",fLançamentos[Classificação],'Fluxo de Caixa'!$A23,fLançamentos[Mês],'Fluxo de Caixa'!H$6)</f>
        <v>0</v>
      </c>
      <c r="I23" s="21">
        <f>SUMIFS(fLançamentos[Valor],fLançamentos[Tipo], "Despesa",fLançamentos[Classificação],'Fluxo de Caixa'!$A23,fLançamentos[Mês],'Fluxo de Caixa'!I$6)</f>
        <v>0</v>
      </c>
      <c r="J23" s="21">
        <f>SUMIFS(fLançamentos[Valor],fLançamentos[Tipo], "Despesa",fLançamentos[Classificação],'Fluxo de Caixa'!$A23,fLançamentos[Mês],'Fluxo de Caixa'!J$6)</f>
        <v>0</v>
      </c>
      <c r="K23" s="21">
        <f>SUMIFS(fLançamentos[Valor],fLançamentos[Tipo], "Despesa",fLançamentos[Classificação],'Fluxo de Caixa'!$A23,fLançamentos[Mês],'Fluxo de Caixa'!K$6)</f>
        <v>0</v>
      </c>
      <c r="L23" s="21">
        <f>SUMIFS(fLançamentos[Valor],fLançamentos[Tipo], "Despesa",fLançamentos[Classificação],'Fluxo de Caixa'!$A23,fLançamentos[Mês],'Fluxo de Caixa'!L$6)</f>
        <v>0</v>
      </c>
      <c r="M23" s="21">
        <f>SUMIFS(fLançamentos[Valor],fLançamentos[Tipo], "Despesa",fLançamentos[Classificação],'Fluxo de Caixa'!$A23,fLançamentos[Mês],'Fluxo de Caixa'!M$6)</f>
        <v>0</v>
      </c>
      <c r="N23" s="22">
        <f t="shared" si="2"/>
        <v>0</v>
      </c>
      <c r="O23" s="11"/>
      <c r="Q23" s="11"/>
    </row>
    <row r="24" spans="1:17" ht="19.899999999999999" customHeight="1" x14ac:dyDescent="0.25">
      <c r="A24" s="1" t="s">
        <v>53</v>
      </c>
      <c r="B24" s="21">
        <f>SUMIFS(fLançamentos[Valor],fLançamentos[Tipo], "Despesa",fLançamentos[Classificação],'Fluxo de Caixa'!$A24,fLançamentos[Mês],'Fluxo de Caixa'!B$6)</f>
        <v>2860</v>
      </c>
      <c r="C24" s="21">
        <f>SUMIFS(fLançamentos[Valor],fLançamentos[Tipo], "Despesa",fLançamentos[Classificação],'Fluxo de Caixa'!$A24,fLançamentos[Mês],'Fluxo de Caixa'!C$6)</f>
        <v>0</v>
      </c>
      <c r="D24" s="21">
        <f>SUMIFS(fLançamentos[Valor],fLançamentos[Tipo], "Despesa",fLançamentos[Classificação],'Fluxo de Caixa'!$A24,fLançamentos[Mês],'Fluxo de Caixa'!D$6)</f>
        <v>0</v>
      </c>
      <c r="E24" s="21">
        <f>SUMIFS(fLançamentos[Valor],fLançamentos[Tipo], "Despesa",fLançamentos[Classificação],'Fluxo de Caixa'!$A24,fLançamentos[Mês],'Fluxo de Caixa'!E$6)</f>
        <v>0</v>
      </c>
      <c r="F24" s="21">
        <f>SUMIFS(fLançamentos[Valor],fLançamentos[Tipo], "Despesa",fLançamentos[Classificação],'Fluxo de Caixa'!$A24,fLançamentos[Mês],'Fluxo de Caixa'!F$6)</f>
        <v>0</v>
      </c>
      <c r="G24" s="21">
        <f>SUMIFS(fLançamentos[Valor],fLançamentos[Tipo], "Despesa",fLançamentos[Classificação],'Fluxo de Caixa'!$A24,fLançamentos[Mês],'Fluxo de Caixa'!G$6)</f>
        <v>0</v>
      </c>
      <c r="H24" s="21">
        <f>SUMIFS(fLançamentos[Valor],fLançamentos[Tipo], "Despesa",fLançamentos[Classificação],'Fluxo de Caixa'!$A24,fLançamentos[Mês],'Fluxo de Caixa'!H$6)</f>
        <v>0</v>
      </c>
      <c r="I24" s="21">
        <f>SUMIFS(fLançamentos[Valor],fLançamentos[Tipo], "Despesa",fLançamentos[Classificação],'Fluxo de Caixa'!$A24,fLançamentos[Mês],'Fluxo de Caixa'!I$6)</f>
        <v>0</v>
      </c>
      <c r="J24" s="21">
        <f>SUMIFS(fLançamentos[Valor],fLançamentos[Tipo], "Despesa",fLançamentos[Classificação],'Fluxo de Caixa'!$A24,fLançamentos[Mês],'Fluxo de Caixa'!J$6)</f>
        <v>0</v>
      </c>
      <c r="K24" s="21">
        <f>SUMIFS(fLançamentos[Valor],fLançamentos[Tipo], "Despesa",fLançamentos[Classificação],'Fluxo de Caixa'!$A24,fLançamentos[Mês],'Fluxo de Caixa'!K$6)</f>
        <v>0</v>
      </c>
      <c r="L24" s="21">
        <f>SUMIFS(fLançamentos[Valor],fLançamentos[Tipo], "Despesa",fLançamentos[Classificação],'Fluxo de Caixa'!$A24,fLançamentos[Mês],'Fluxo de Caixa'!L$6)</f>
        <v>0</v>
      </c>
      <c r="M24" s="21">
        <f>SUMIFS(fLançamentos[Valor],fLançamentos[Tipo], "Despesa",fLançamentos[Classificação],'Fluxo de Caixa'!$A24,fLançamentos[Mês],'Fluxo de Caixa'!M$6)</f>
        <v>0</v>
      </c>
      <c r="N24" s="22">
        <f t="shared" si="2"/>
        <v>2860</v>
      </c>
      <c r="O24" s="11"/>
      <c r="Q24" s="11"/>
    </row>
    <row r="25" spans="1:17" ht="19.899999999999999" customHeight="1" x14ac:dyDescent="0.25">
      <c r="A25" s="1" t="s">
        <v>33</v>
      </c>
      <c r="B25" s="21">
        <f>SUMIFS(fLançamentos[Observação],fLançamentos[Classificação], "Despesa",fLançamentos[Valor],'Fluxo de Caixa'!$A25,fLançamentos[Tipo],'Fluxo de Caixa'!B$6)</f>
        <v>0</v>
      </c>
      <c r="C25" s="21">
        <f>SUMIFS(fLançamentos[Observação],fLançamentos[Classificação], "Despesa",fLançamentos[Valor],'Fluxo de Caixa'!$A25,fLançamentos[Tipo],'Fluxo de Caixa'!B$6)</f>
        <v>0</v>
      </c>
      <c r="D25" s="21">
        <f>SUMIFS(fLançamentos[Mês],fLançamentos[Valor], "Despesa",fLançamentos[Observação],'Fluxo de Caixa'!$A25,fLançamentos[Classificação],'Fluxo de Caixa'!D$6)</f>
        <v>0</v>
      </c>
      <c r="E25" s="21">
        <f>SUMIFS(fLançamentos[Tipo],fLançamentos[Observação], "Despesa",fLançamentos[Mês],'Fluxo de Caixa'!$A25,fLançamentos[Valor],'Fluxo de Caixa'!E$6)</f>
        <v>0</v>
      </c>
      <c r="F25" s="21">
        <f>SUMIFS(fLançamentos[Classificação],fLançamentos[Mês], "Despesa",fLançamentos[Tipo],'Fluxo de Caixa'!$A25,fLançamentos[Observação],'Fluxo de Caixa'!F$6)</f>
        <v>0</v>
      </c>
      <c r="G25" s="21">
        <f>SUMIFS(fLançamentos[Valor],fLançamentos[Tipo], "Despesa",fLançamentos[Classificação],'Fluxo de Caixa'!$A25,fLançamentos[Mês],'Fluxo de Caixa'!G$6)</f>
        <v>0</v>
      </c>
      <c r="H25" s="21">
        <f>SUMIFS(fLançamentos[Observação],fLançamentos[Classificação], "Despesa",fLançamentos[Valor],'Fluxo de Caixa'!$A25,fLançamentos[Tipo],'Fluxo de Caixa'!H$6)</f>
        <v>0</v>
      </c>
      <c r="I25" s="21">
        <f>SUMIFS(fLançamentos[Mês],fLançamentos[Valor], "Despesa",fLançamentos[Observação],'Fluxo de Caixa'!$A25,fLançamentos[Classificação],'Fluxo de Caixa'!I$6)</f>
        <v>0</v>
      </c>
      <c r="J25" s="21">
        <f>SUMIFS(fLançamentos[Tipo],fLançamentos[Observação], "Despesa",fLançamentos[Mês],'Fluxo de Caixa'!$A25,fLançamentos[Valor],'Fluxo de Caixa'!J$6)</f>
        <v>0</v>
      </c>
      <c r="K25" s="21">
        <f>SUMIFS(fLançamentos[Classificação],fLançamentos[Mês], "Despesa",fLançamentos[Tipo],'Fluxo de Caixa'!$A25,fLançamentos[Observação],'Fluxo de Caixa'!K$6)</f>
        <v>0</v>
      </c>
      <c r="L25" s="21">
        <f>SUMIFS(fLançamentos[Valor],fLançamentos[Tipo], "Despesa",fLançamentos[Classificação],'Fluxo de Caixa'!$A25,fLançamentos[Mês],'Fluxo de Caixa'!L$6)</f>
        <v>0</v>
      </c>
      <c r="M25" s="21">
        <f>SUMIFS(fLançamentos[Observação],fLançamentos[Classificação], "Despesa",fLançamentos[Valor],'Fluxo de Caixa'!$A25,fLançamentos[Tipo],'Fluxo de Caixa'!M$6)</f>
        <v>0</v>
      </c>
      <c r="N25" s="22">
        <f t="shared" si="2"/>
        <v>0</v>
      </c>
      <c r="O25" s="11"/>
      <c r="Q25" s="11"/>
    </row>
    <row r="26" spans="1:17" ht="19.899999999999999" customHeight="1" x14ac:dyDescent="0.25">
      <c r="A26" s="1" t="s">
        <v>34</v>
      </c>
      <c r="B26" s="21">
        <f>SUMIFS(fLançamentos[Valor],fLançamentos[Tipo], "Despesa",fLançamentos[Classificação],'Fluxo de Caixa'!$A26,fLançamentos[Mês],'Fluxo de Caixa'!B$6)</f>
        <v>0</v>
      </c>
      <c r="C26" s="21">
        <f>SUMIFS(fLançamentos[Observação],fLançamentos[Classificação], "Despesa",fLançamentos[Valor],'Fluxo de Caixa'!$A26,fLançamentos[Tipo],'Fluxo de Caixa'!C$6)</f>
        <v>0</v>
      </c>
      <c r="D26" s="21">
        <f>SUMIFS(fLançamentos[Mês],fLançamentos[Valor], "Despesa",fLançamentos[Observação],'Fluxo de Caixa'!$A26,fLançamentos[Classificação],'Fluxo de Caixa'!D$6)</f>
        <v>0</v>
      </c>
      <c r="E26" s="21">
        <f>SUMIFS(fLançamentos[Tipo],fLançamentos[Observação], "Despesa",fLançamentos[Mês],'Fluxo de Caixa'!$A26,fLançamentos[Valor],'Fluxo de Caixa'!E$6)</f>
        <v>0</v>
      </c>
      <c r="F26" s="21">
        <f>SUMIFS(fLançamentos[Classificação],fLançamentos[Mês], "Despesa",fLançamentos[Tipo],'Fluxo de Caixa'!$A26,fLançamentos[Observação],'Fluxo de Caixa'!F$6)</f>
        <v>0</v>
      </c>
      <c r="G26" s="21">
        <f>SUMIFS(fLançamentos[Valor],fLançamentos[Tipo], "Despesa",fLançamentos[Classificação],'Fluxo de Caixa'!$A26,fLançamentos[Mês],'Fluxo de Caixa'!G$6)</f>
        <v>0</v>
      </c>
      <c r="H26" s="21">
        <f>SUMIFS(fLançamentos[Valor],fLançamentos[Tipo], "Despesa",fLançamentos[Classificação],'Fluxo de Caixa'!$A26,fLançamentos[Mês],'Fluxo de Caixa'!H$6)</f>
        <v>0</v>
      </c>
      <c r="I26" s="21">
        <f>SUMIFS(fLançamentos[Observação],fLançamentos[Classificação], "Despesa",fLançamentos[Valor],'Fluxo de Caixa'!$A26,fLançamentos[Tipo],'Fluxo de Caixa'!I$6)</f>
        <v>0</v>
      </c>
      <c r="J26" s="21">
        <f>SUMIFS(fLançamentos[Mês],fLançamentos[Valor], "Despesa",fLançamentos[Observação],'Fluxo de Caixa'!$A26,fLançamentos[Classificação],'Fluxo de Caixa'!J$6)</f>
        <v>0</v>
      </c>
      <c r="K26" s="21">
        <f>SUMIFS(fLançamentos[Tipo],fLançamentos[Observação], "Despesa",fLançamentos[Mês],'Fluxo de Caixa'!$A26,fLançamentos[Valor],'Fluxo de Caixa'!K$6)</f>
        <v>0</v>
      </c>
      <c r="L26" s="21">
        <f>SUMIFS(fLançamentos[Classificação],fLançamentos[Mês], "Despesa",fLançamentos[Tipo],'Fluxo de Caixa'!$A26,fLançamentos[Observação],'Fluxo de Caixa'!L$6)</f>
        <v>0</v>
      </c>
      <c r="M26" s="21">
        <f>SUMIFS(fLançamentos[Valor],fLançamentos[Tipo], "Despesa",fLançamentos[Classificação],'Fluxo de Caixa'!$A26,fLançamentos[Mês],'Fluxo de Caixa'!M$6)</f>
        <v>0</v>
      </c>
      <c r="N26" s="22">
        <f t="shared" si="2"/>
        <v>0</v>
      </c>
      <c r="O26" s="11"/>
      <c r="Q26" s="11"/>
    </row>
    <row r="27" spans="1:17" ht="19.899999999999999" customHeight="1" x14ac:dyDescent="0.25">
      <c r="A27" s="1" t="s">
        <v>35</v>
      </c>
      <c r="B27" s="21">
        <f>SUMIFS(fLançamentos[Valor],fLançamentos[Tipo], "Despesa",fLançamentos[Classificação],'Fluxo de Caixa'!$A27,fLançamentos[Mês],'Fluxo de Caixa'!B$6)</f>
        <v>0</v>
      </c>
      <c r="C27" s="21">
        <f>SUMIFS(fLançamentos[Observação],fLançamentos[Classificação], "Despesa",fLançamentos[Valor],'Fluxo de Caixa'!$A27,fLançamentos[Tipo],'Fluxo de Caixa'!C$6)</f>
        <v>0</v>
      </c>
      <c r="D27" s="21">
        <f>SUMIFS(fLançamentos[Mês],fLançamentos[Valor], "Despesa",fLançamentos[Observação],'Fluxo de Caixa'!$A27,fLançamentos[Classificação],'Fluxo de Caixa'!D$6)</f>
        <v>0</v>
      </c>
      <c r="E27" s="21">
        <f>SUMIFS(fLançamentos[Tipo],fLançamentos[Observação], "Despesa",fLançamentos[Mês],'Fluxo de Caixa'!$A27,fLançamentos[Valor],'Fluxo de Caixa'!E$6)</f>
        <v>0</v>
      </c>
      <c r="F27" s="21">
        <f>SUMIFS(fLançamentos[Classificação],fLançamentos[Mês], "Despesa",fLançamentos[Tipo],'Fluxo de Caixa'!$A27,fLançamentos[Observação],'Fluxo de Caixa'!F$6)</f>
        <v>0</v>
      </c>
      <c r="G27" s="21">
        <f>SUMIFS(fLançamentos[Valor],fLançamentos[Tipo], "Despesa",fLançamentos[Classificação],'Fluxo de Caixa'!$A27,fLançamentos[Mês],'Fluxo de Caixa'!G$6)</f>
        <v>0</v>
      </c>
      <c r="H27" s="21">
        <f>SUMIFS(fLançamentos[Valor],fLançamentos[Tipo], "Despesa",fLançamentos[Classificação],'Fluxo de Caixa'!$A27,fLançamentos[Mês],'Fluxo de Caixa'!H$6)</f>
        <v>0</v>
      </c>
      <c r="I27" s="21">
        <f>SUMIFS(fLançamentos[Valor],fLançamentos[Tipo], "Despesa",fLançamentos[Classificação],'Fluxo de Caixa'!$A27,fLançamentos[Mês],'Fluxo de Caixa'!I$6)</f>
        <v>0</v>
      </c>
      <c r="J27" s="21">
        <f>SUMIFS(fLançamentos[Valor],fLançamentos[Tipo], "Despesa",fLançamentos[Classificação],'Fluxo de Caixa'!$A27,fLançamentos[Mês],'Fluxo de Caixa'!J$6)</f>
        <v>0</v>
      </c>
      <c r="K27" s="21">
        <f>SUMIFS(fLançamentos[Valor],fLançamentos[Tipo], "Despesa",fLançamentos[Classificação],'Fluxo de Caixa'!$A27,fLançamentos[Mês],'Fluxo de Caixa'!K$6)</f>
        <v>0</v>
      </c>
      <c r="L27" s="21">
        <f>SUMIFS(fLançamentos[Valor],fLançamentos[Tipo], "Despesa",fLançamentos[Classificação],'Fluxo de Caixa'!$A27,fLançamentos[Mês],'Fluxo de Caixa'!L$6)</f>
        <v>0</v>
      </c>
      <c r="M27" s="21">
        <f>SUMIFS(fLançamentos[Valor],fLançamentos[Tipo], "Despesa",fLançamentos[Classificação],'Fluxo de Caixa'!$A27,fLançamentos[Mês],'Fluxo de Caixa'!M$6)</f>
        <v>0</v>
      </c>
      <c r="N27" s="22">
        <f t="shared" si="2"/>
        <v>0</v>
      </c>
      <c r="O27" s="11"/>
      <c r="Q27" s="11"/>
    </row>
    <row r="28" spans="1:17" ht="19.899999999999999" customHeight="1" x14ac:dyDescent="0.25">
      <c r="A28" s="1" t="s">
        <v>36</v>
      </c>
      <c r="B28" s="21">
        <f>SUMIFS(fLançamentos[Valor],fLançamentos[Tipo], "Despesa",fLançamentos[Classificação],'Fluxo de Caixa'!$A28,fLançamentos[Mês],'Fluxo de Caixa'!B$6)</f>
        <v>0</v>
      </c>
      <c r="C28" s="21">
        <f>SUMIFS(fLançamentos[Observação],fLançamentos[Classificação], "Despesa",fLançamentos[Valor],'Fluxo de Caixa'!$A28,fLançamentos[Tipo],'Fluxo de Caixa'!C$6)</f>
        <v>0</v>
      </c>
      <c r="D28" s="21">
        <f>SUMIFS(fLançamentos[Mês],fLançamentos[Valor], "Despesa",fLançamentos[Observação],'Fluxo de Caixa'!$A28,fLançamentos[Classificação],'Fluxo de Caixa'!D$6)</f>
        <v>0</v>
      </c>
      <c r="E28" s="21">
        <f>SUMIFS(fLançamentos[Tipo],fLançamentos[Observação], "Despesa",fLançamentos[Mês],'Fluxo de Caixa'!$A28,fLançamentos[Valor],'Fluxo de Caixa'!E$6)</f>
        <v>0</v>
      </c>
      <c r="F28" s="21">
        <f>SUMIFS(fLançamentos[Classificação],fLançamentos[Mês], "Despesa",fLançamentos[Tipo],'Fluxo de Caixa'!$A28,fLançamentos[Observação],'Fluxo de Caixa'!F$6)</f>
        <v>0</v>
      </c>
      <c r="G28" s="21">
        <f>SUMIFS(fLançamentos[Valor],fLançamentos[Tipo], "Despesa",fLançamentos[Classificação],'Fluxo de Caixa'!$A28,fLançamentos[Mês],'Fluxo de Caixa'!G$6)</f>
        <v>0</v>
      </c>
      <c r="H28" s="21">
        <f>SUMIFS(fLançamentos[Valor],fLançamentos[Tipo], "Despesa",fLançamentos[Classificação],'Fluxo de Caixa'!$A28,fLançamentos[Mês],'Fluxo de Caixa'!H$6)</f>
        <v>0</v>
      </c>
      <c r="I28" s="21">
        <f>SUMIFS(fLançamentos[Valor],fLançamentos[Tipo], "Despesa",fLançamentos[Classificação],'Fluxo de Caixa'!$A28,fLançamentos[Mês],'Fluxo de Caixa'!I$6)</f>
        <v>0</v>
      </c>
      <c r="J28" s="21">
        <f>SUMIFS(fLançamentos[Valor],fLançamentos[Tipo], "Despesa",fLançamentos[Classificação],'Fluxo de Caixa'!$A28,fLançamentos[Mês],'Fluxo de Caixa'!J$6)</f>
        <v>0</v>
      </c>
      <c r="K28" s="21">
        <f>SUMIFS(fLançamentos[Valor],fLançamentos[Tipo], "Despesa",fLançamentos[Classificação],'Fluxo de Caixa'!$A28,fLançamentos[Mês],'Fluxo de Caixa'!K$6)</f>
        <v>0</v>
      </c>
      <c r="L28" s="21">
        <f>SUMIFS(fLançamentos[Valor],fLançamentos[Tipo], "Despesa",fLançamentos[Classificação],'Fluxo de Caixa'!$A28,fLançamentos[Mês],'Fluxo de Caixa'!L$6)</f>
        <v>0</v>
      </c>
      <c r="M28" s="21">
        <f>SUMIFS(fLançamentos[Valor],fLançamentos[Tipo], "Despesa",fLançamentos[Classificação],'Fluxo de Caixa'!$A28,fLançamentos[Mês],'Fluxo de Caixa'!M$6)</f>
        <v>0</v>
      </c>
      <c r="N28" s="22">
        <f t="shared" si="2"/>
        <v>0</v>
      </c>
      <c r="O28" s="11"/>
      <c r="Q28" s="11"/>
    </row>
    <row r="29" spans="1:17" ht="19.899999999999999" customHeight="1" x14ac:dyDescent="0.25">
      <c r="A29" s="1" t="s">
        <v>37</v>
      </c>
      <c r="B29" s="21">
        <f>SUMIFS(fLançamentos[Valor],fLançamentos[Tipo], "Despesa",fLançamentos[Classificação],'Fluxo de Caixa'!$A29,fLançamentos[Mês],'Fluxo de Caixa'!B$6)</f>
        <v>0</v>
      </c>
      <c r="C29" s="21">
        <f>SUMIFS(fLançamentos[Observação],fLançamentos[Classificação], "Despesa",fLançamentos[Valor],'Fluxo de Caixa'!$A29,fLançamentos[Tipo],'Fluxo de Caixa'!C$6)</f>
        <v>0</v>
      </c>
      <c r="D29" s="21">
        <f>SUMIFS(fLançamentos[Mês],fLançamentos[Valor], "Despesa",fLançamentos[Observação],'Fluxo de Caixa'!$A29,fLançamentos[Classificação],'Fluxo de Caixa'!D$6)</f>
        <v>0</v>
      </c>
      <c r="E29" s="21">
        <f>SUMIFS(fLançamentos[Tipo],fLançamentos[Observação], "Despesa",fLançamentos[Mês],'Fluxo de Caixa'!$A29,fLançamentos[Valor],'Fluxo de Caixa'!E$6)</f>
        <v>0</v>
      </c>
      <c r="F29" s="21">
        <f>SUMIFS(fLançamentos[Classificação],fLançamentos[Mês], "Despesa",fLançamentos[Tipo],'Fluxo de Caixa'!$A29,fLançamentos[Observação],'Fluxo de Caixa'!F$6)</f>
        <v>0</v>
      </c>
      <c r="G29" s="21">
        <f>SUMIFS(fLançamentos[Valor],fLançamentos[Tipo], "Despesa",fLançamentos[Classificação],'Fluxo de Caixa'!$A29,fLançamentos[Mês],'Fluxo de Caixa'!G$6)</f>
        <v>0</v>
      </c>
      <c r="H29" s="21">
        <f>SUMIFS(fLançamentos[Valor],fLançamentos[Tipo], "Despesa",fLançamentos[Classificação],'Fluxo de Caixa'!$A29,fLançamentos[Mês],'Fluxo de Caixa'!H$6)</f>
        <v>0</v>
      </c>
      <c r="I29" s="21">
        <f>SUMIFS(fLançamentos[Valor],fLançamentos[Tipo], "Despesa",fLançamentos[Classificação],'Fluxo de Caixa'!$A29,fLançamentos[Mês],'Fluxo de Caixa'!I$6)</f>
        <v>0</v>
      </c>
      <c r="J29" s="21">
        <f>SUMIFS(fLançamentos[Valor],fLançamentos[Tipo], "Despesa",fLançamentos[Classificação],'Fluxo de Caixa'!$A29,fLançamentos[Mês],'Fluxo de Caixa'!J$6)</f>
        <v>0</v>
      </c>
      <c r="K29" s="21">
        <f>SUMIFS(fLançamentos[Valor],fLançamentos[Tipo], "Despesa",fLançamentos[Classificação],'Fluxo de Caixa'!$A29,fLançamentos[Mês],'Fluxo de Caixa'!K$6)</f>
        <v>0</v>
      </c>
      <c r="L29" s="21">
        <f>SUMIFS(fLançamentos[Valor],fLançamentos[Tipo], "Despesa",fLançamentos[Classificação],'Fluxo de Caixa'!$A29,fLançamentos[Mês],'Fluxo de Caixa'!L$6)</f>
        <v>0</v>
      </c>
      <c r="M29" s="21">
        <f>SUMIFS(fLançamentos[Valor],fLançamentos[Tipo], "Despesa",fLançamentos[Classificação],'Fluxo de Caixa'!$A29,fLançamentos[Mês],'Fluxo de Caixa'!M$6)</f>
        <v>0</v>
      </c>
      <c r="N29" s="22">
        <f t="shared" si="2"/>
        <v>0</v>
      </c>
      <c r="O29" s="11"/>
      <c r="P29" s="55"/>
      <c r="Q29" s="11"/>
    </row>
    <row r="30" spans="1:17" ht="19.899999999999999" customHeight="1" x14ac:dyDescent="0.25">
      <c r="A30" s="1" t="s">
        <v>38</v>
      </c>
      <c r="B30" s="21">
        <f>SUMIFS(fLançamentos[Valor],fLançamentos[Tipo], "Despesa",fLançamentos[Classificação],'Fluxo de Caixa'!$A30,fLançamentos[Mês],'Fluxo de Caixa'!B$6)</f>
        <v>357.54</v>
      </c>
      <c r="C30" s="21">
        <f>SUMIFS(fLançamentos[Observação],fLançamentos[Classificação], "Despesa",fLançamentos[Valor],'Fluxo de Caixa'!$A30,fLançamentos[Tipo],'Fluxo de Caixa'!C$6)</f>
        <v>0</v>
      </c>
      <c r="D30" s="21">
        <f>SUMIFS(fLançamentos[Mês],fLançamentos[Valor], "Despesa",fLançamentos[Observação],'Fluxo de Caixa'!$A30,fLançamentos[Classificação],'Fluxo de Caixa'!D$6)</f>
        <v>0</v>
      </c>
      <c r="E30" s="21">
        <f>SUMIFS(fLançamentos[Tipo],fLançamentos[Observação], "Despesa",fLançamentos[Mês],'Fluxo de Caixa'!$A30,fLançamentos[Valor],'Fluxo de Caixa'!E$6)</f>
        <v>0</v>
      </c>
      <c r="F30" s="21">
        <f>SUMIFS(fLançamentos[Classificação],fLançamentos[Mês], "Despesa",fLançamentos[Tipo],'Fluxo de Caixa'!$A30,fLançamentos[Observação],'Fluxo de Caixa'!F$6)</f>
        <v>0</v>
      </c>
      <c r="G30" s="21">
        <f>SUMIFS(fLançamentos[Valor],fLançamentos[Tipo], "Despesa",fLançamentos[Classificação],'Fluxo de Caixa'!$A30,fLançamentos[Mês],'Fluxo de Caixa'!G$6)</f>
        <v>0</v>
      </c>
      <c r="H30" s="21">
        <f>SUMIFS(fLançamentos[Valor],fLançamentos[Tipo], "Despesa",fLançamentos[Classificação],'Fluxo de Caixa'!$A30,fLançamentos[Mês],'Fluxo de Caixa'!H$6)</f>
        <v>0</v>
      </c>
      <c r="I30" s="21">
        <f>SUMIFS(fLançamentos[Valor],fLançamentos[Tipo], "Despesa",fLançamentos[Classificação],'Fluxo de Caixa'!$A30,fLançamentos[Mês],'Fluxo de Caixa'!I$6)</f>
        <v>0</v>
      </c>
      <c r="J30" s="21">
        <f>SUMIFS(fLançamentos[Valor],fLançamentos[Tipo], "Despesa",fLançamentos[Classificação],'Fluxo de Caixa'!$A30,fLançamentos[Mês],'Fluxo de Caixa'!J$6)</f>
        <v>0</v>
      </c>
      <c r="K30" s="21">
        <f>SUMIFS(fLançamentos[Valor],fLançamentos[Tipo], "Despesa",fLançamentos[Classificação],'Fluxo de Caixa'!$A30,fLançamentos[Mês],'Fluxo de Caixa'!K$6)</f>
        <v>0</v>
      </c>
      <c r="L30" s="21">
        <f>SUMIFS(fLançamentos[Valor],fLançamentos[Tipo], "Despesa",fLançamentos[Classificação],'Fluxo de Caixa'!$A30,fLançamentos[Mês],'Fluxo de Caixa'!L$6)</f>
        <v>0</v>
      </c>
      <c r="M30" s="21">
        <f>SUMIFS(fLançamentos[Valor],fLançamentos[Tipo], "Despesa",fLançamentos[Classificação],'Fluxo de Caixa'!$A30,fLançamentos[Mês],'Fluxo de Caixa'!M$6)</f>
        <v>0</v>
      </c>
      <c r="N30" s="22">
        <f t="shared" si="2"/>
        <v>357.54</v>
      </c>
      <c r="O30" s="11"/>
      <c r="Q30" s="11"/>
    </row>
    <row r="31" spans="1:17" ht="19.899999999999999" customHeight="1" x14ac:dyDescent="0.25">
      <c r="A31" s="1" t="s">
        <v>39</v>
      </c>
      <c r="B31" s="21">
        <f>SUMIFS(fLançamentos[Valor],fLançamentos[Tipo], "Despesa",fLançamentos[Classificação],'Fluxo de Caixa'!$A31,fLançamentos[Mês],'Fluxo de Caixa'!B$6)</f>
        <v>0</v>
      </c>
      <c r="C31" s="21">
        <f>SUMIFS(fLançamentos[Valor],fLançamentos[Tipo], "Despesa",fLançamentos[Classificação],'Fluxo de Caixa'!$A31,fLançamentos[Mês],'Fluxo de Caixa'!C$6)</f>
        <v>0</v>
      </c>
      <c r="D31" s="21">
        <f>SUMIFS(fLançamentos[Valor],fLançamentos[Tipo], "Despesa",fLançamentos[Classificação],'Fluxo de Caixa'!$A31,fLançamentos[Mês],'Fluxo de Caixa'!D$6)</f>
        <v>0</v>
      </c>
      <c r="E31" s="21">
        <f>SUMIFS(fLançamentos[Valor],fLançamentos[Tipo], "Despesa",fLançamentos[Classificação],'Fluxo de Caixa'!$A31,fLançamentos[Mês],'Fluxo de Caixa'!E$6)</f>
        <v>0</v>
      </c>
      <c r="F31" s="21">
        <f>SUMIFS(fLançamentos[Valor],fLançamentos[Tipo], "Despesa",fLançamentos[Classificação],'Fluxo de Caixa'!$A31,fLançamentos[Mês],'Fluxo de Caixa'!F$6)</f>
        <v>0</v>
      </c>
      <c r="G31" s="21">
        <f>SUMIFS(fLançamentos[Valor],fLançamentos[Tipo], "Despesa",fLançamentos[Classificação],'Fluxo de Caixa'!$A31,fLançamentos[Mês],'Fluxo de Caixa'!G$6)</f>
        <v>0</v>
      </c>
      <c r="H31" s="21">
        <f>SUMIFS(fLançamentos[Valor],fLançamentos[Tipo], "Despesa",fLançamentos[Classificação],'Fluxo de Caixa'!$A31,fLançamentos[Mês],'Fluxo de Caixa'!H$6)</f>
        <v>0</v>
      </c>
      <c r="I31" s="21">
        <f>SUMIFS(fLançamentos[Valor],fLançamentos[Tipo], "Despesa",fLançamentos[Classificação],'Fluxo de Caixa'!$A31,fLançamentos[Mês],'Fluxo de Caixa'!I$6)</f>
        <v>0</v>
      </c>
      <c r="J31" s="21">
        <f>SUMIFS(fLançamentos[Valor],fLançamentos[Tipo], "Despesa",fLançamentos[Classificação],'Fluxo de Caixa'!$A31,fLançamentos[Mês],'Fluxo de Caixa'!J$6)</f>
        <v>0</v>
      </c>
      <c r="K31" s="21">
        <f>SUMIFS(fLançamentos[Valor],fLançamentos[Tipo], "Despesa",fLançamentos[Classificação],'Fluxo de Caixa'!$A31,fLançamentos[Mês],'Fluxo de Caixa'!K$6)</f>
        <v>0</v>
      </c>
      <c r="L31" s="21">
        <f>SUMIFS(fLançamentos[Valor],fLançamentos[Tipo], "Despesa",fLançamentos[Classificação],'Fluxo de Caixa'!$A31,fLançamentos[Mês],'Fluxo de Caixa'!L$6)</f>
        <v>0</v>
      </c>
      <c r="M31" s="21">
        <f>SUMIFS(fLançamentos[Valor],fLançamentos[Tipo], "Despesa",fLançamentos[Classificação],'Fluxo de Caixa'!$A31,fLançamentos[Mês],'Fluxo de Caixa'!M$6)</f>
        <v>0</v>
      </c>
      <c r="N31" s="22">
        <f t="shared" si="2"/>
        <v>0</v>
      </c>
      <c r="O31" s="11"/>
      <c r="Q31" s="11"/>
    </row>
    <row r="32" spans="1:17" ht="19.899999999999999" customHeight="1" x14ac:dyDescent="0.25">
      <c r="A32" s="1" t="s">
        <v>40</v>
      </c>
      <c r="B32" s="21">
        <f>SUMIFS(fLançamentos[Valor],fLançamentos[Tipo], "Despesa",fLançamentos[Classificação],'Fluxo de Caixa'!$A32,fLançamentos[Mês],'Fluxo de Caixa'!B$6)</f>
        <v>0</v>
      </c>
      <c r="C32" s="21">
        <f>SUMIFS(fLançamentos[Valor],fLançamentos[Tipo], "Despesa",fLançamentos[Classificação],'Fluxo de Caixa'!$A32,fLançamentos[Mês],'Fluxo de Caixa'!C$6)</f>
        <v>0</v>
      </c>
      <c r="D32" s="21">
        <f>SUMIFS(fLançamentos[Valor],fLançamentos[Tipo], "Despesa",fLançamentos[Classificação],'Fluxo de Caixa'!$A32,fLançamentos[Mês],'Fluxo de Caixa'!D$6)</f>
        <v>0</v>
      </c>
      <c r="E32" s="21">
        <f>SUMIFS(fLançamentos[Valor],fLançamentos[Tipo], "Despesa",fLançamentos[Classificação],'Fluxo de Caixa'!$A32,fLançamentos[Mês],'Fluxo de Caixa'!E$6)</f>
        <v>0</v>
      </c>
      <c r="F32" s="21">
        <f>SUMIFS(fLançamentos[Valor],fLançamentos[Tipo], "Despesa",fLançamentos[Classificação],'Fluxo de Caixa'!$A32,fLançamentos[Mês],'Fluxo de Caixa'!F$6)</f>
        <v>0</v>
      </c>
      <c r="G32" s="21">
        <f>SUMIFS(fLançamentos[Valor],fLançamentos[Tipo], "Despesa",fLançamentos[Classificação],'Fluxo de Caixa'!$A32,fLançamentos[Mês],'Fluxo de Caixa'!G$6)</f>
        <v>0</v>
      </c>
      <c r="H32" s="21">
        <f>SUMIFS(fLançamentos[Valor],fLançamentos[Tipo], "Despesa",fLançamentos[Classificação],'Fluxo de Caixa'!$A32,fLançamentos[Mês],'Fluxo de Caixa'!H$6)</f>
        <v>0</v>
      </c>
      <c r="I32" s="21">
        <f>SUMIFS(fLançamentos[Valor],fLançamentos[Tipo], "Despesa",fLançamentos[Classificação],'Fluxo de Caixa'!$A32,fLançamentos[Mês],'Fluxo de Caixa'!I$6)</f>
        <v>0</v>
      </c>
      <c r="J32" s="21">
        <f>SUMIFS(fLançamentos[Valor],fLançamentos[Tipo], "Despesa",fLançamentos[Classificação],'Fluxo de Caixa'!$A32,fLançamentos[Mês],'Fluxo de Caixa'!J$6)</f>
        <v>0</v>
      </c>
      <c r="K32" s="21">
        <f>SUMIFS(fLançamentos[Valor],fLançamentos[Tipo], "Despesa",fLançamentos[Classificação],'Fluxo de Caixa'!$A32,fLançamentos[Mês],'Fluxo de Caixa'!K$6)</f>
        <v>0</v>
      </c>
      <c r="L32" s="21">
        <f>SUMIFS(fLançamentos[Valor],fLançamentos[Tipo], "Despesa",fLançamentos[Classificação],'Fluxo de Caixa'!$A32,fLançamentos[Mês],'Fluxo de Caixa'!L$6)</f>
        <v>0</v>
      </c>
      <c r="M32" s="21">
        <f>SUMIFS(fLançamentos[Valor],fLançamentos[Tipo], "Despesa",fLançamentos[Classificação],'Fluxo de Caixa'!$A32,fLançamentos[Mês],'Fluxo de Caixa'!M$6)</f>
        <v>0</v>
      </c>
      <c r="N32" s="22">
        <f t="shared" si="2"/>
        <v>0</v>
      </c>
      <c r="O32" s="11"/>
      <c r="Q32" s="11"/>
    </row>
    <row r="33" spans="1:17" ht="19.899999999999999" customHeight="1" x14ac:dyDescent="0.25">
      <c r="A33" s="1" t="s">
        <v>24</v>
      </c>
      <c r="B33" s="21">
        <f>SUMIFS(fLançamentos[Valor],fLançamentos[Tipo], "Despesa",fLançamentos[Classificação],'Fluxo de Caixa'!$A33,fLançamentos[Mês],'Fluxo de Caixa'!B$6)</f>
        <v>0</v>
      </c>
      <c r="C33" s="21">
        <f>SUMIFS(fLançamentos[Valor],fLançamentos[Tipo], "Despesa",fLançamentos[Classificação],'Fluxo de Caixa'!$A33,fLançamentos[Mês],'Fluxo de Caixa'!C$6)</f>
        <v>0</v>
      </c>
      <c r="D33" s="21">
        <f>SUMIFS(fLançamentos[Valor],fLançamentos[Tipo], "Despesa",fLançamentos[Classificação],'Fluxo de Caixa'!$A33,fLançamentos[Mês],'Fluxo de Caixa'!D$6)</f>
        <v>0</v>
      </c>
      <c r="E33" s="21">
        <f>SUMIFS(fLançamentos[Valor],fLançamentos[Tipo], "Despesa",fLançamentos[Classificação],'Fluxo de Caixa'!$A33,fLançamentos[Mês],'Fluxo de Caixa'!E$6)</f>
        <v>0</v>
      </c>
      <c r="F33" s="21">
        <f>SUMIFS(fLançamentos[Valor],fLançamentos[Tipo], "Despesa",fLançamentos[Classificação],'Fluxo de Caixa'!$A33,fLançamentos[Mês],'Fluxo de Caixa'!F$6)</f>
        <v>0</v>
      </c>
      <c r="G33" s="21">
        <f>SUMIFS(fLançamentos[Valor],fLançamentos[Tipo], "Despesa",fLançamentos[Classificação],'Fluxo de Caixa'!$A33,fLançamentos[Mês],'Fluxo de Caixa'!G$6)</f>
        <v>0</v>
      </c>
      <c r="H33" s="21">
        <f>SUMIFS(fLançamentos[Valor],fLançamentos[Tipo], "Despesa",fLançamentos[Classificação],'Fluxo de Caixa'!$A33,fLançamentos[Mês],'Fluxo de Caixa'!H$6)</f>
        <v>0</v>
      </c>
      <c r="I33" s="21">
        <f>SUMIFS(fLançamentos[Valor],fLançamentos[Tipo], "Despesa",fLançamentos[Classificação],'Fluxo de Caixa'!$A33,fLançamentos[Mês],'Fluxo de Caixa'!I$6)</f>
        <v>0</v>
      </c>
      <c r="J33" s="21">
        <f>SUMIFS(fLançamentos[Valor],fLançamentos[Tipo], "Despesa",fLançamentos[Classificação],'Fluxo de Caixa'!$A33,fLançamentos[Mês],'Fluxo de Caixa'!J$6)</f>
        <v>0</v>
      </c>
      <c r="K33" s="21">
        <f>SUMIFS(fLançamentos[Valor],fLançamentos[Tipo], "Despesa",fLançamentos[Classificação],'Fluxo de Caixa'!$A33,fLançamentos[Mês],'Fluxo de Caixa'!K$6)</f>
        <v>0</v>
      </c>
      <c r="L33" s="21">
        <f>SUMIFS(fLançamentos[Valor],fLançamentos[Tipo], "Despesa",fLançamentos[Classificação],'Fluxo de Caixa'!$A33,fLançamentos[Mês],'Fluxo de Caixa'!L$6)</f>
        <v>0</v>
      </c>
      <c r="M33" s="21">
        <f>SUMIFS(fLançamentos[Valor],fLançamentos[Tipo], "Despesa",fLançamentos[Classificação],'Fluxo de Caixa'!$A33,fLançamentos[Mês],'Fluxo de Caixa'!M$6)</f>
        <v>0</v>
      </c>
      <c r="N33" s="22">
        <f t="shared" si="2"/>
        <v>0</v>
      </c>
      <c r="O33" s="11"/>
      <c r="Q33" s="11"/>
    </row>
    <row r="34" spans="1:17" ht="19.899999999999999" customHeight="1" x14ac:dyDescent="0.25">
      <c r="A34" s="1" t="s">
        <v>41</v>
      </c>
      <c r="B34" s="21">
        <f>SUMIFS(fLançamentos[Valor],fLançamentos[Tipo], "Despesa",fLançamentos[Classificação],'Fluxo de Caixa'!$A34,fLançamentos[Mês],'Fluxo de Caixa'!B$6)</f>
        <v>0</v>
      </c>
      <c r="C34" s="21">
        <f>SUMIFS(fLançamentos[Valor],fLançamentos[Tipo], "Despesa",fLançamentos[Classificação],'Fluxo de Caixa'!$A34,fLançamentos[Mês],'Fluxo de Caixa'!C$6)</f>
        <v>0</v>
      </c>
      <c r="D34" s="21">
        <f>SUMIFS(fLançamentos[Valor],fLançamentos[Tipo], "Despesa",fLançamentos[Classificação],'Fluxo de Caixa'!$A34,fLançamentos[Mês],'Fluxo de Caixa'!D$6)</f>
        <v>0</v>
      </c>
      <c r="E34" s="21">
        <f>SUMIFS(fLançamentos[Valor],fLançamentos[Tipo], "Despesa",fLançamentos[Classificação],'Fluxo de Caixa'!$A34,fLançamentos[Mês],'Fluxo de Caixa'!E$6)</f>
        <v>0</v>
      </c>
      <c r="F34" s="21">
        <f>SUMIFS(fLançamentos[Valor],fLançamentos[Tipo], "Despesa",fLançamentos[Classificação],'Fluxo de Caixa'!$A34,fLançamentos[Mês],'Fluxo de Caixa'!F$6)</f>
        <v>0</v>
      </c>
      <c r="G34" s="21">
        <f>SUMIFS(fLançamentos[Valor],fLançamentos[Tipo], "Despesa",fLançamentos[Classificação],'Fluxo de Caixa'!$A34,fLançamentos[Mês],'Fluxo de Caixa'!G$6)</f>
        <v>0</v>
      </c>
      <c r="H34" s="21">
        <f>SUMIFS(fLançamentos[Valor],fLançamentos[Tipo], "Despesa",fLançamentos[Classificação],'Fluxo de Caixa'!$A34,fLançamentos[Mês],'Fluxo de Caixa'!H$6)</f>
        <v>0</v>
      </c>
      <c r="I34" s="21">
        <f>SUMIFS(fLançamentos[Valor],fLançamentos[Tipo], "Despesa",fLançamentos[Classificação],'Fluxo de Caixa'!$A34,fLançamentos[Mês],'Fluxo de Caixa'!I$6)</f>
        <v>0</v>
      </c>
      <c r="J34" s="21">
        <f>SUMIFS(fLançamentos[Valor],fLançamentos[Tipo], "Despesa",fLançamentos[Classificação],'Fluxo de Caixa'!$A34,fLançamentos[Mês],'Fluxo de Caixa'!J$6)</f>
        <v>0</v>
      </c>
      <c r="K34" s="21">
        <f>SUMIFS(fLançamentos[Valor],fLançamentos[Tipo], "Despesa",fLançamentos[Classificação],'Fluxo de Caixa'!$A34,fLançamentos[Mês],'Fluxo de Caixa'!K$6)</f>
        <v>0</v>
      </c>
      <c r="L34" s="21">
        <f>SUMIFS(fLançamentos[Valor],fLançamentos[Tipo], "Despesa",fLançamentos[Classificação],'Fluxo de Caixa'!$A34,fLançamentos[Mês],'Fluxo de Caixa'!L$6)</f>
        <v>0</v>
      </c>
      <c r="M34" s="21">
        <f>SUMIFS(fLançamentos[Valor],fLançamentos[Tipo], "Despesa",fLançamentos[Classificação],'Fluxo de Caixa'!$A34,fLançamentos[Mês],'Fluxo de Caixa'!M$6)</f>
        <v>0</v>
      </c>
      <c r="N34" s="22">
        <f t="shared" si="2"/>
        <v>0</v>
      </c>
      <c r="O34" s="11"/>
      <c r="Q34" s="11"/>
    </row>
    <row r="35" spans="1:17" ht="19.899999999999999" customHeight="1" x14ac:dyDescent="0.25">
      <c r="A35" s="1" t="s">
        <v>42</v>
      </c>
      <c r="B35" s="21">
        <f>SUMIFS(fLançamentos[Valor],fLançamentos[Tipo], "Despesa",fLançamentos[Classificação],'Fluxo de Caixa'!$A35,fLançamentos[Mês],'Fluxo de Caixa'!B$6)</f>
        <v>0</v>
      </c>
      <c r="C35" s="21">
        <f>SUMIFS(fLançamentos[Valor],fLançamentos[Tipo], "Despesa",fLançamentos[Classificação],'Fluxo de Caixa'!$A35,fLançamentos[Mês],'Fluxo de Caixa'!C$6)</f>
        <v>0</v>
      </c>
      <c r="D35" s="21">
        <f>SUMIFS(fLançamentos[Valor],fLançamentos[Tipo], "Despesa",fLançamentos[Classificação],'Fluxo de Caixa'!$A35,fLançamentos[Mês],'Fluxo de Caixa'!D$6)</f>
        <v>0</v>
      </c>
      <c r="E35" s="21">
        <f>SUMIFS(fLançamentos[Valor],fLançamentos[Tipo], "Despesa",fLançamentos[Classificação],'Fluxo de Caixa'!$A35,fLançamentos[Mês],'Fluxo de Caixa'!E$6)</f>
        <v>0</v>
      </c>
      <c r="F35" s="21">
        <f>SUMIFS(fLançamentos[Valor],fLançamentos[Tipo], "Despesa",fLançamentos[Classificação],'Fluxo de Caixa'!$A35,fLançamentos[Mês],'Fluxo de Caixa'!F$6)</f>
        <v>0</v>
      </c>
      <c r="G35" s="21">
        <f>SUMIFS(fLançamentos[Valor],fLançamentos[Tipo], "Despesa",fLançamentos[Classificação],'Fluxo de Caixa'!$A35,fLançamentos[Mês],'Fluxo de Caixa'!G$6)</f>
        <v>0</v>
      </c>
      <c r="H35" s="21">
        <f>SUMIFS(fLançamentos[Valor],fLançamentos[Tipo], "Despesa",fLançamentos[Classificação],'Fluxo de Caixa'!$A35,fLançamentos[Mês],'Fluxo de Caixa'!H$6)</f>
        <v>0</v>
      </c>
      <c r="I35" s="21">
        <f>SUMIFS(fLançamentos[Valor],fLançamentos[Tipo], "Despesa",fLançamentos[Classificação],'Fluxo de Caixa'!$A35,fLançamentos[Mês],'Fluxo de Caixa'!I$6)</f>
        <v>0</v>
      </c>
      <c r="J35" s="21">
        <f>SUMIFS(fLançamentos[Valor],fLançamentos[Tipo], "Despesa",fLançamentos[Classificação],'Fluxo de Caixa'!$A35,fLançamentos[Mês],'Fluxo de Caixa'!J$6)</f>
        <v>0</v>
      </c>
      <c r="K35" s="21">
        <f>SUMIFS(fLançamentos[Valor],fLançamentos[Tipo], "Despesa",fLançamentos[Classificação],'Fluxo de Caixa'!$A35,fLançamentos[Mês],'Fluxo de Caixa'!K$6)</f>
        <v>0</v>
      </c>
      <c r="L35" s="21">
        <f>SUMIFS(fLançamentos[Valor],fLançamentos[Tipo], "Despesa",fLançamentos[Classificação],'Fluxo de Caixa'!$A35,fLançamentos[Mês],'Fluxo de Caixa'!L$6)</f>
        <v>0</v>
      </c>
      <c r="M35" s="21">
        <f>SUMIFS(fLançamentos[Valor],fLançamentos[Tipo], "Despesa",fLançamentos[Classificação],'Fluxo de Caixa'!$A35,fLançamentos[Mês],'Fluxo de Caixa'!M$6)</f>
        <v>0</v>
      </c>
      <c r="N35" s="22">
        <f t="shared" si="2"/>
        <v>0</v>
      </c>
      <c r="O35" s="11"/>
      <c r="Q35" s="11"/>
    </row>
    <row r="36" spans="1:17" ht="19.899999999999999" customHeight="1" x14ac:dyDescent="0.25">
      <c r="A36" s="1" t="s">
        <v>43</v>
      </c>
      <c r="B36" s="21">
        <f>SUMIFS(fLançamentos[Valor],fLançamentos[Tipo], "Despesa",fLançamentos[Classificação],'Fluxo de Caixa'!$A36,fLançamentos[Mês],'Fluxo de Caixa'!B$6)</f>
        <v>0</v>
      </c>
      <c r="C36" s="21">
        <f>SUMIFS(fLançamentos[Valor],fLançamentos[Tipo], "Despesa",fLançamentos[Classificação],'Fluxo de Caixa'!$A36,fLançamentos[Mês],'Fluxo de Caixa'!C$6)</f>
        <v>0</v>
      </c>
      <c r="D36" s="21">
        <f>SUMIFS(fLançamentos[Valor],fLançamentos[Tipo], "Despesa",fLançamentos[Classificação],'Fluxo de Caixa'!$A36,fLançamentos[Mês],'Fluxo de Caixa'!D$6)</f>
        <v>0</v>
      </c>
      <c r="E36" s="21">
        <f>SUMIFS(fLançamentos[Valor],fLançamentos[Tipo], "Despesa",fLançamentos[Classificação],'Fluxo de Caixa'!$A36,fLançamentos[Mês],'Fluxo de Caixa'!E$6)</f>
        <v>0</v>
      </c>
      <c r="F36" s="21">
        <f>SUMIFS(fLançamentos[Valor],fLançamentos[Tipo], "Despesa",fLançamentos[Classificação],'Fluxo de Caixa'!$A36,fLançamentos[Mês],'Fluxo de Caixa'!F$6)</f>
        <v>0</v>
      </c>
      <c r="G36" s="21">
        <f>SUMIFS(fLançamentos[Valor],fLançamentos[Tipo], "Despesa",fLançamentos[Classificação],'Fluxo de Caixa'!$A36,fLançamentos[Mês],'Fluxo de Caixa'!G$6)</f>
        <v>0</v>
      </c>
      <c r="H36" s="21">
        <f>SUMIFS(fLançamentos[Valor],fLançamentos[Tipo], "Despesa",fLançamentos[Classificação],'Fluxo de Caixa'!$A36,fLançamentos[Mês],'Fluxo de Caixa'!H$6)</f>
        <v>0</v>
      </c>
      <c r="I36" s="21">
        <f>SUMIFS(fLançamentos[Valor],fLançamentos[Tipo], "Despesa",fLançamentos[Classificação],'Fluxo de Caixa'!$A36,fLançamentos[Mês],'Fluxo de Caixa'!I$6)</f>
        <v>0</v>
      </c>
      <c r="J36" s="21">
        <f>SUMIFS(fLançamentos[Valor],fLançamentos[Tipo], "Despesa",fLançamentos[Classificação],'Fluxo de Caixa'!$A36,fLançamentos[Mês],'Fluxo de Caixa'!J$6)</f>
        <v>0</v>
      </c>
      <c r="K36" s="21">
        <f>SUMIFS(fLançamentos[Valor],fLançamentos[Tipo], "Despesa",fLançamentos[Classificação],'Fluxo de Caixa'!$A36,fLançamentos[Mês],'Fluxo de Caixa'!K$6)</f>
        <v>0</v>
      </c>
      <c r="L36" s="21">
        <f>SUMIFS(fLançamentos[Valor],fLançamentos[Tipo], "Despesa",fLançamentos[Classificação],'Fluxo de Caixa'!$A36,fLançamentos[Mês],'Fluxo de Caixa'!L$6)</f>
        <v>0</v>
      </c>
      <c r="M36" s="21">
        <f>SUMIFS(fLançamentos[Valor],fLançamentos[Tipo], "Despesa",fLançamentos[Classificação],'Fluxo de Caixa'!$A36,fLançamentos[Mês],'Fluxo de Caixa'!M$6)</f>
        <v>0</v>
      </c>
      <c r="N36" s="22">
        <f t="shared" si="2"/>
        <v>0</v>
      </c>
      <c r="O36" s="11"/>
      <c r="P36" s="55"/>
      <c r="Q36" s="11"/>
    </row>
    <row r="37" spans="1:17" ht="19.899999999999999" customHeight="1" x14ac:dyDescent="0.25">
      <c r="A37" s="1" t="s">
        <v>25</v>
      </c>
      <c r="B37" s="21">
        <f>SUMIFS(fLançamentos[Valor],fLançamentos[Tipo], "Despesa",fLançamentos[Classificação],'Fluxo de Caixa'!$A37,fLançamentos[Mês],'Fluxo de Caixa'!B$6)</f>
        <v>0</v>
      </c>
      <c r="C37" s="21">
        <f>SUMIFS(fLançamentos[Valor],fLançamentos[Tipo], "Despesa",fLançamentos[Classificação],'Fluxo de Caixa'!$A37,fLançamentos[Mês],'Fluxo de Caixa'!C$6)</f>
        <v>0</v>
      </c>
      <c r="D37" s="21">
        <f>SUMIFS(fLançamentos[Valor],fLançamentos[Tipo], "Despesa",fLançamentos[Classificação],'Fluxo de Caixa'!$A37,fLançamentos[Mês],'Fluxo de Caixa'!D$6)</f>
        <v>0</v>
      </c>
      <c r="E37" s="21">
        <f>SUMIFS(fLançamentos[Valor],fLançamentos[Tipo], "Despesa",fLançamentos[Classificação],'Fluxo de Caixa'!$A37,fLançamentos[Mês],'Fluxo de Caixa'!E$6)</f>
        <v>0</v>
      </c>
      <c r="F37" s="21">
        <f>SUMIFS(fLançamentos[Valor],fLançamentos[Tipo], "Despesa",fLançamentos[Classificação],'Fluxo de Caixa'!$A37,fLançamentos[Mês],'Fluxo de Caixa'!F$6)</f>
        <v>0</v>
      </c>
      <c r="G37" s="21">
        <f>SUMIFS(fLançamentos[Valor],fLançamentos[Tipo], "Despesa",fLançamentos[Classificação],'Fluxo de Caixa'!$A37,fLançamentos[Mês],'Fluxo de Caixa'!G$6)</f>
        <v>0</v>
      </c>
      <c r="H37" s="21">
        <f>SUMIFS(fLançamentos[Valor],fLançamentos[Tipo], "Despesa",fLançamentos[Classificação],'Fluxo de Caixa'!$A37,fLançamentos[Mês],'Fluxo de Caixa'!H$6)</f>
        <v>0</v>
      </c>
      <c r="I37" s="21">
        <f>SUMIFS(fLançamentos[Valor],fLançamentos[Tipo], "Despesa",fLançamentos[Classificação],'Fluxo de Caixa'!$A37,fLançamentos[Mês],'Fluxo de Caixa'!I$6)</f>
        <v>0</v>
      </c>
      <c r="J37" s="21">
        <f>SUMIFS(fLançamentos[Valor],fLançamentos[Tipo], "Despesa",fLançamentos[Classificação],'Fluxo de Caixa'!$A37,fLançamentos[Mês],'Fluxo de Caixa'!J$6)</f>
        <v>0</v>
      </c>
      <c r="K37" s="21">
        <f>SUMIFS(fLançamentos[Valor],fLançamentos[Tipo], "Despesa",fLançamentos[Classificação],'Fluxo de Caixa'!$A37,fLançamentos[Mês],'Fluxo de Caixa'!K$6)</f>
        <v>0</v>
      </c>
      <c r="L37" s="21">
        <f>SUMIFS(fLançamentos[Valor],fLançamentos[Tipo], "Despesa",fLançamentos[Classificação],'Fluxo de Caixa'!$A37,fLançamentos[Mês],'Fluxo de Caixa'!L$6)</f>
        <v>0</v>
      </c>
      <c r="M37" s="21">
        <f>SUMIFS(fLançamentos[Valor],fLançamentos[Tipo], "Despesa",fLançamentos[Classificação],'Fluxo de Caixa'!$A37,fLançamentos[Mês],'Fluxo de Caixa'!M$6)</f>
        <v>0</v>
      </c>
      <c r="N37" s="22">
        <f t="shared" si="2"/>
        <v>0</v>
      </c>
      <c r="O37" s="11"/>
      <c r="Q37" s="11"/>
    </row>
    <row r="38" spans="1:17" ht="19.899999999999999" customHeight="1" x14ac:dyDescent="0.25">
      <c r="A38" s="1" t="s">
        <v>31</v>
      </c>
      <c r="B38" s="21">
        <f>SUMIFS(fLançamentos[Valor],fLançamentos[Tipo], "Despesa",fLançamentos[Classificação],'Fluxo de Caixa'!$A38,fLançamentos[Mês],'Fluxo de Caixa'!B$6)</f>
        <v>0</v>
      </c>
      <c r="C38" s="21">
        <f>SUMIFS(fLançamentos[Valor],fLançamentos[Tipo], "Despesa",fLançamentos[Classificação],'Fluxo de Caixa'!$A38,fLançamentos[Mês],'Fluxo de Caixa'!C$6)</f>
        <v>0</v>
      </c>
      <c r="D38" s="21">
        <f>SUMIFS(fLançamentos[Valor],fLançamentos[Tipo], "Despesa",fLançamentos[Classificação],'Fluxo de Caixa'!$A38,fLançamentos[Mês],'Fluxo de Caixa'!D$6)</f>
        <v>0</v>
      </c>
      <c r="E38" s="21">
        <f>SUMIFS(fLançamentos[Valor],fLançamentos[Tipo], "Despesa",fLançamentos[Classificação],'Fluxo de Caixa'!$A38,fLançamentos[Mês],'Fluxo de Caixa'!E$6)</f>
        <v>0</v>
      </c>
      <c r="F38" s="21">
        <f>SUMIFS(fLançamentos[Valor],fLançamentos[Tipo], "Despesa",fLançamentos[Classificação],'Fluxo de Caixa'!$A38,fLançamentos[Mês],'Fluxo de Caixa'!F$6)</f>
        <v>0</v>
      </c>
      <c r="G38" s="21">
        <f>SUMIFS(fLançamentos[Valor],fLançamentos[Tipo], "Despesa",fLançamentos[Classificação],'Fluxo de Caixa'!$A38,fLançamentos[Mês],'Fluxo de Caixa'!G$6)</f>
        <v>0</v>
      </c>
      <c r="H38" s="21">
        <f>SUMIFS(fLançamentos[Valor],fLançamentos[Tipo], "Despesa",fLançamentos[Classificação],'Fluxo de Caixa'!$A38,fLançamentos[Mês],'Fluxo de Caixa'!H$6)</f>
        <v>0</v>
      </c>
      <c r="I38" s="21">
        <f>SUMIFS(fLançamentos[Valor],fLançamentos[Tipo], "Despesa",fLançamentos[Classificação],'Fluxo de Caixa'!$A38,fLançamentos[Mês],'Fluxo de Caixa'!I$6)</f>
        <v>0</v>
      </c>
      <c r="J38" s="21">
        <f>SUMIFS(fLançamentos[Valor],fLançamentos[Tipo], "Despesa",fLançamentos[Classificação],'Fluxo de Caixa'!$A38,fLançamentos[Mês],'Fluxo de Caixa'!J$6)</f>
        <v>0</v>
      </c>
      <c r="K38" s="21">
        <f>SUMIFS(fLançamentos[Valor],fLançamentos[Tipo], "Despesa",fLançamentos[Classificação],'Fluxo de Caixa'!$A38,fLançamentos[Mês],'Fluxo de Caixa'!K$6)</f>
        <v>0</v>
      </c>
      <c r="L38" s="21">
        <f>SUMIFS(fLançamentos[Valor],fLançamentos[Tipo], "Despesa",fLançamentos[Classificação],'Fluxo de Caixa'!$A38,fLançamentos[Mês],'Fluxo de Caixa'!L$6)</f>
        <v>0</v>
      </c>
      <c r="M38" s="21">
        <f>SUMIFS(fLançamentos[Valor],fLançamentos[Tipo], "Despesa",fLançamentos[Classificação],'Fluxo de Caixa'!$A38,fLançamentos[Mês],'Fluxo de Caixa'!M$6)</f>
        <v>0</v>
      </c>
      <c r="N38" s="22">
        <f t="shared" si="2"/>
        <v>0</v>
      </c>
      <c r="O38" s="11"/>
      <c r="Q38" s="11"/>
    </row>
    <row r="39" spans="1:17" ht="19.899999999999999" customHeight="1" x14ac:dyDescent="0.25">
      <c r="A39" s="5" t="s">
        <v>12</v>
      </c>
      <c r="B39" s="16">
        <f>SUM(B15:B38)</f>
        <v>30000</v>
      </c>
      <c r="C39" s="16">
        <f t="shared" ref="C39:N39" si="3">SUM(C15:C38)</f>
        <v>0</v>
      </c>
      <c r="D39" s="16">
        <f t="shared" si="3"/>
        <v>0</v>
      </c>
      <c r="E39" s="16">
        <f t="shared" si="3"/>
        <v>0</v>
      </c>
      <c r="F39" s="16">
        <f t="shared" si="3"/>
        <v>0</v>
      </c>
      <c r="G39" s="16">
        <f t="shared" si="3"/>
        <v>0</v>
      </c>
      <c r="H39" s="16">
        <f t="shared" si="3"/>
        <v>0</v>
      </c>
      <c r="I39" s="16">
        <f t="shared" si="3"/>
        <v>0</v>
      </c>
      <c r="J39" s="16">
        <f t="shared" si="3"/>
        <v>0</v>
      </c>
      <c r="K39" s="16">
        <f t="shared" si="3"/>
        <v>0</v>
      </c>
      <c r="L39" s="16">
        <f t="shared" si="3"/>
        <v>0</v>
      </c>
      <c r="M39" s="16">
        <f t="shared" si="3"/>
        <v>0</v>
      </c>
      <c r="N39" s="16">
        <f t="shared" si="3"/>
        <v>30000</v>
      </c>
      <c r="O39" s="11"/>
      <c r="P39" s="55"/>
      <c r="Q39" s="11"/>
    </row>
    <row r="40" spans="1:17" ht="19.899999999999999" customHeight="1" x14ac:dyDescent="0.25">
      <c r="A40" s="1" t="s">
        <v>26</v>
      </c>
      <c r="B40" s="23">
        <f>B13-B39</f>
        <v>0</v>
      </c>
      <c r="C40" s="23">
        <f t="shared" ref="C40:N40" si="4">C13-C39</f>
        <v>0</v>
      </c>
      <c r="D40" s="23">
        <f t="shared" si="4"/>
        <v>0</v>
      </c>
      <c r="E40" s="23">
        <f t="shared" si="4"/>
        <v>0</v>
      </c>
      <c r="F40" s="23">
        <f t="shared" si="4"/>
        <v>0</v>
      </c>
      <c r="G40" s="23">
        <f t="shared" si="4"/>
        <v>0</v>
      </c>
      <c r="H40" s="23">
        <f t="shared" si="4"/>
        <v>0</v>
      </c>
      <c r="I40" s="23">
        <f t="shared" si="4"/>
        <v>0</v>
      </c>
      <c r="J40" s="23">
        <f t="shared" si="4"/>
        <v>1157.24</v>
      </c>
      <c r="K40" s="23">
        <f>K13-K39</f>
        <v>0</v>
      </c>
      <c r="L40" s="23">
        <f t="shared" si="4"/>
        <v>0</v>
      </c>
      <c r="M40" s="23">
        <f t="shared" si="4"/>
        <v>0</v>
      </c>
      <c r="N40" s="23">
        <f t="shared" si="4"/>
        <v>1157.2400000000016</v>
      </c>
      <c r="O40" s="11"/>
      <c r="Q40" s="11"/>
    </row>
    <row r="41" spans="1:17" ht="19.899999999999999" customHeight="1" x14ac:dyDescent="0.25">
      <c r="A41" s="5" t="s">
        <v>27</v>
      </c>
      <c r="B41" s="6">
        <f>B8+B13-B39</f>
        <v>0</v>
      </c>
      <c r="C41" s="6">
        <f t="shared" ref="C41:F41" si="5">C8+C13-C39</f>
        <v>0</v>
      </c>
      <c r="D41" s="6">
        <f t="shared" si="5"/>
        <v>0</v>
      </c>
      <c r="E41" s="6">
        <f t="shared" si="5"/>
        <v>0</v>
      </c>
      <c r="F41" s="6">
        <f t="shared" si="5"/>
        <v>0</v>
      </c>
      <c r="G41" s="6">
        <f>G8+G13-G39</f>
        <v>0</v>
      </c>
      <c r="H41" s="6">
        <f t="shared" ref="H41:N41" si="6">H8+H13-H39</f>
        <v>0</v>
      </c>
      <c r="I41" s="6">
        <f t="shared" si="6"/>
        <v>0</v>
      </c>
      <c r="J41" s="6">
        <f t="shared" si="6"/>
        <v>1157.24</v>
      </c>
      <c r="K41" s="6">
        <f t="shared" si="6"/>
        <v>0</v>
      </c>
      <c r="L41" s="6">
        <f t="shared" si="6"/>
        <v>0</v>
      </c>
      <c r="M41" s="6">
        <f t="shared" si="6"/>
        <v>0</v>
      </c>
      <c r="N41" s="6">
        <f t="shared" si="6"/>
        <v>1157.2400000000016</v>
      </c>
      <c r="O41" s="11"/>
      <c r="Q41" s="11"/>
    </row>
    <row r="42" spans="1:17" ht="19.899999999999999" customHeight="1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Q42" s="11"/>
    </row>
    <row r="43" spans="1:17" ht="19.899999999999999" customHeight="1" x14ac:dyDescent="0.25">
      <c r="A43" s="82" t="s">
        <v>47</v>
      </c>
      <c r="B43" s="8" t="s">
        <v>0</v>
      </c>
      <c r="C43" s="8" t="s">
        <v>1</v>
      </c>
      <c r="D43" s="8" t="s">
        <v>2</v>
      </c>
      <c r="E43" s="8" t="s">
        <v>3</v>
      </c>
      <c r="F43" s="8" t="s">
        <v>4</v>
      </c>
      <c r="G43" s="8" t="s">
        <v>5</v>
      </c>
      <c r="H43" s="8" t="s">
        <v>6</v>
      </c>
      <c r="I43" s="8" t="s">
        <v>7</v>
      </c>
      <c r="J43" s="8" t="s">
        <v>8</v>
      </c>
      <c r="K43" s="8" t="s">
        <v>9</v>
      </c>
      <c r="L43" s="8" t="s">
        <v>10</v>
      </c>
      <c r="M43" s="8" t="s">
        <v>11</v>
      </c>
      <c r="N43" s="11"/>
    </row>
    <row r="44" spans="1:17" ht="19.899999999999999" customHeight="1" x14ac:dyDescent="0.25">
      <c r="A44" s="84"/>
      <c r="B44" s="8" t="s">
        <v>13</v>
      </c>
      <c r="C44" s="8" t="s">
        <v>13</v>
      </c>
      <c r="D44" s="8" t="s">
        <v>13</v>
      </c>
      <c r="E44" s="8" t="s">
        <v>13</v>
      </c>
      <c r="F44" s="8" t="s">
        <v>13</v>
      </c>
      <c r="G44" s="8" t="s">
        <v>13</v>
      </c>
      <c r="H44" s="8" t="s">
        <v>13</v>
      </c>
      <c r="I44" s="8" t="s">
        <v>13</v>
      </c>
      <c r="J44" s="8" t="s">
        <v>13</v>
      </c>
      <c r="K44" s="8" t="s">
        <v>13</v>
      </c>
      <c r="L44" s="8" t="s">
        <v>13</v>
      </c>
      <c r="M44" s="8" t="s">
        <v>13</v>
      </c>
    </row>
    <row r="45" spans="1:17" ht="19.899999999999999" customHeight="1" x14ac:dyDescent="0.25">
      <c r="A45" s="4" t="s">
        <v>28</v>
      </c>
      <c r="B45" s="9"/>
      <c r="C45" s="9"/>
      <c r="D45" s="9"/>
      <c r="E45" s="9"/>
      <c r="F45" s="9"/>
      <c r="G45" s="9">
        <v>0</v>
      </c>
      <c r="H45" s="9"/>
      <c r="I45" s="9"/>
      <c r="J45" s="9"/>
      <c r="K45" s="9"/>
      <c r="L45" s="9"/>
      <c r="M45" s="9"/>
    </row>
    <row r="46" spans="1:17" ht="19.899999999999999" customHeight="1" x14ac:dyDescent="0.25">
      <c r="A46" s="4" t="s">
        <v>29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1"/>
    </row>
    <row r="47" spans="1:17" ht="19.899999999999999" customHeight="1" x14ac:dyDescent="0.25">
      <c r="A47" s="10"/>
      <c r="K47" s="11"/>
      <c r="L47" s="11"/>
    </row>
    <row r="48" spans="1:17" ht="19.899999999999999" customHeight="1" x14ac:dyDescent="0.2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19.899999999999999" customHeight="1" x14ac:dyDescent="0.25">
      <c r="A49" s="82" t="s">
        <v>45</v>
      </c>
      <c r="B49" s="8" t="s">
        <v>0</v>
      </c>
      <c r="C49" s="8" t="s">
        <v>1</v>
      </c>
      <c r="D49" s="8" t="s">
        <v>2</v>
      </c>
      <c r="E49" s="8" t="s">
        <v>3</v>
      </c>
      <c r="F49" s="8" t="s">
        <v>4</v>
      </c>
      <c r="G49" s="8" t="s">
        <v>5</v>
      </c>
      <c r="H49" s="8" t="s">
        <v>6</v>
      </c>
      <c r="I49" s="8" t="s">
        <v>7</v>
      </c>
      <c r="J49" s="8" t="s">
        <v>8</v>
      </c>
      <c r="K49" s="8" t="s">
        <v>9</v>
      </c>
      <c r="L49" s="8" t="s">
        <v>10</v>
      </c>
      <c r="M49" s="8" t="s">
        <v>11</v>
      </c>
    </row>
    <row r="50" spans="1:14" ht="19.899999999999999" customHeight="1" x14ac:dyDescent="0.25">
      <c r="A50" s="84"/>
      <c r="B50" s="8" t="s">
        <v>13</v>
      </c>
      <c r="C50" s="8" t="s">
        <v>13</v>
      </c>
      <c r="D50" s="8" t="s">
        <v>13</v>
      </c>
      <c r="E50" s="8" t="s">
        <v>13</v>
      </c>
      <c r="F50" s="8" t="s">
        <v>13</v>
      </c>
      <c r="G50" s="8" t="s">
        <v>13</v>
      </c>
      <c r="H50" s="8" t="s">
        <v>13</v>
      </c>
      <c r="I50" s="8" t="s">
        <v>13</v>
      </c>
      <c r="J50" s="8" t="s">
        <v>13</v>
      </c>
      <c r="K50" s="8" t="s">
        <v>13</v>
      </c>
      <c r="L50" s="8" t="s">
        <v>13</v>
      </c>
      <c r="M50" s="8" t="s">
        <v>13</v>
      </c>
    </row>
    <row r="51" spans="1:14" ht="19.899999999999999" customHeight="1" x14ac:dyDescent="0.25">
      <c r="A51" s="4" t="s">
        <v>30</v>
      </c>
      <c r="B51" s="9">
        <v>30000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4" ht="19.899999999999999" customHeight="1" x14ac:dyDescent="0.25">
      <c r="A52" s="10"/>
    </row>
    <row r="53" spans="1:14" ht="19.899999999999999" customHeight="1" x14ac:dyDescent="0.25">
      <c r="A53" s="85" t="s">
        <v>46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ht="19.899999999999999" customHeight="1" x14ac:dyDescent="0.25">
      <c r="A54" s="2" t="s">
        <v>0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4" ht="19.899999999999999" customHeight="1" x14ac:dyDescent="0.25">
      <c r="A55" s="2" t="s">
        <v>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</row>
    <row r="56" spans="1:14" ht="19.899999999999999" customHeight="1" x14ac:dyDescent="0.25">
      <c r="A56" s="2" t="s">
        <v>2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</row>
    <row r="57" spans="1:14" ht="19.899999999999999" customHeight="1" x14ac:dyDescent="0.25">
      <c r="A57" s="2" t="s">
        <v>3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4" ht="19.899999999999999" customHeight="1" x14ac:dyDescent="0.25">
      <c r="A58" s="2" t="s">
        <v>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</row>
    <row r="59" spans="1:14" ht="19.899999999999999" customHeight="1" x14ac:dyDescent="0.25">
      <c r="A59" s="2" t="s">
        <v>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4" ht="19.899999999999999" customHeight="1" x14ac:dyDescent="0.25">
      <c r="A60" s="2" t="s">
        <v>6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</row>
    <row r="61" spans="1:14" ht="19.899999999999999" customHeight="1" x14ac:dyDescent="0.25">
      <c r="A61" s="2" t="s">
        <v>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4" ht="19.899999999999999" customHeight="1" x14ac:dyDescent="0.25">
      <c r="A62" s="3" t="s">
        <v>8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4" ht="19.899999999999999" customHeight="1" x14ac:dyDescent="0.25">
      <c r="A63" s="2" t="s">
        <v>9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</row>
    <row r="64" spans="1:14" ht="19.899999999999999" customHeight="1" x14ac:dyDescent="0.25">
      <c r="A64" s="2" t="s">
        <v>10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</row>
    <row r="65" spans="1:13" ht="19.899999999999999" customHeight="1" x14ac:dyDescent="0.25">
      <c r="A65" s="2" t="s">
        <v>11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7" spans="1:13" ht="19.899999999999999" customHeight="1" x14ac:dyDescent="0.25">
      <c r="A67" s="10"/>
    </row>
  </sheetData>
  <mergeCells count="20">
    <mergeCell ref="A3:N3"/>
    <mergeCell ref="A4:N4"/>
    <mergeCell ref="A1:N2"/>
    <mergeCell ref="B55:M55"/>
    <mergeCell ref="A6:A7"/>
    <mergeCell ref="A43:A44"/>
    <mergeCell ref="A48:N48"/>
    <mergeCell ref="A49:A50"/>
    <mergeCell ref="A53:N53"/>
    <mergeCell ref="B54:M54"/>
    <mergeCell ref="B62:M62"/>
    <mergeCell ref="B63:M63"/>
    <mergeCell ref="B64:M64"/>
    <mergeCell ref="B65:M65"/>
    <mergeCell ref="B56:M56"/>
    <mergeCell ref="B57:M57"/>
    <mergeCell ref="B58:M58"/>
    <mergeCell ref="B59:M59"/>
    <mergeCell ref="B60:M60"/>
    <mergeCell ref="B61:M61"/>
  </mergeCells>
  <printOptions horizontalCentered="1"/>
  <pageMargins left="0.23622047244094491" right="0.23622047244094491" top="0.19685039370078741" bottom="0.19685039370078741" header="0.11811023622047245" footer="0.11811023622047245"/>
  <pageSetup paperSize="9" scale="5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329"/>
  <sheetViews>
    <sheetView showGridLines="0" showRowColHeaders="0" tabSelected="1" topLeftCell="C13" workbookViewId="0">
      <selection activeCell="H22" sqref="H22"/>
    </sheetView>
  </sheetViews>
  <sheetFormatPr defaultRowHeight="18" customHeight="1" x14ac:dyDescent="0.25"/>
  <cols>
    <col min="4" max="5" width="25.5703125" customWidth="1"/>
    <col min="6" max="6" width="39" bestFit="1" customWidth="1"/>
    <col min="7" max="7" width="25.5703125" customWidth="1"/>
    <col min="8" max="8" width="30.28515625" bestFit="1" customWidth="1"/>
  </cols>
  <sheetData>
    <row r="1" spans="4:8" ht="15" x14ac:dyDescent="0.25"/>
    <row r="2" spans="4:8" ht="15" x14ac:dyDescent="0.25">
      <c r="D2" s="86" t="s">
        <v>68</v>
      </c>
      <c r="E2" s="86"/>
      <c r="F2" s="86"/>
      <c r="G2" s="86"/>
      <c r="H2" s="86"/>
    </row>
    <row r="3" spans="4:8" ht="15" x14ac:dyDescent="0.25">
      <c r="D3" s="86"/>
      <c r="E3" s="86"/>
      <c r="F3" s="86"/>
      <c r="G3" s="86"/>
      <c r="H3" s="86"/>
    </row>
    <row r="4" spans="4:8" ht="15" x14ac:dyDescent="0.25">
      <c r="D4" s="86"/>
      <c r="E4" s="86"/>
      <c r="F4" s="86"/>
      <c r="G4" s="86"/>
      <c r="H4" s="86"/>
    </row>
    <row r="5" spans="4:8" ht="18" customHeight="1" x14ac:dyDescent="0.25">
      <c r="D5" s="13" t="s">
        <v>57</v>
      </c>
      <c r="E5" s="13" t="s">
        <v>54</v>
      </c>
      <c r="F5" s="13" t="s">
        <v>55</v>
      </c>
      <c r="G5" s="13" t="s">
        <v>13</v>
      </c>
      <c r="H5" s="13" t="s">
        <v>56</v>
      </c>
    </row>
    <row r="6" spans="4:8" ht="18" customHeight="1" x14ac:dyDescent="0.25">
      <c r="D6" s="65" t="s">
        <v>0</v>
      </c>
      <c r="E6" s="66" t="s">
        <v>59</v>
      </c>
      <c r="F6" s="67" t="s">
        <v>21</v>
      </c>
      <c r="G6" s="68">
        <v>100</v>
      </c>
      <c r="H6" s="69"/>
    </row>
    <row r="7" spans="4:8" ht="18" customHeight="1" x14ac:dyDescent="0.25">
      <c r="D7" s="65" t="s">
        <v>0</v>
      </c>
      <c r="E7" s="66" t="s">
        <v>59</v>
      </c>
      <c r="F7" s="67" t="s">
        <v>21</v>
      </c>
      <c r="G7" s="68">
        <v>1832.23</v>
      </c>
      <c r="H7" s="69"/>
    </row>
    <row r="8" spans="4:8" ht="18" customHeight="1" x14ac:dyDescent="0.25">
      <c r="D8" s="65" t="s">
        <v>0</v>
      </c>
      <c r="E8" s="66" t="s">
        <v>59</v>
      </c>
      <c r="F8" s="67" t="s">
        <v>21</v>
      </c>
      <c r="G8" s="68">
        <v>1085.54</v>
      </c>
      <c r="H8" s="69"/>
    </row>
    <row r="9" spans="4:8" ht="18" customHeight="1" x14ac:dyDescent="0.25">
      <c r="D9" s="65" t="s">
        <v>0</v>
      </c>
      <c r="E9" s="66" t="s">
        <v>59</v>
      </c>
      <c r="F9" s="67" t="s">
        <v>21</v>
      </c>
      <c r="G9" s="68">
        <v>2197.7800000000002</v>
      </c>
      <c r="H9" s="69"/>
    </row>
    <row r="10" spans="4:8" ht="18" customHeight="1" x14ac:dyDescent="0.25">
      <c r="D10" s="65" t="s">
        <v>0</v>
      </c>
      <c r="E10" s="66" t="s">
        <v>59</v>
      </c>
      <c r="F10" s="67" t="s">
        <v>21</v>
      </c>
      <c r="G10" s="68">
        <v>1337.58</v>
      </c>
      <c r="H10" s="69"/>
    </row>
    <row r="11" spans="4:8" ht="18" customHeight="1" x14ac:dyDescent="0.25">
      <c r="D11" s="65" t="s">
        <v>0</v>
      </c>
      <c r="E11" s="66" t="s">
        <v>59</v>
      </c>
      <c r="F11" s="67" t="s">
        <v>21</v>
      </c>
      <c r="G11" s="68">
        <v>1814.68</v>
      </c>
      <c r="H11" s="69"/>
    </row>
    <row r="12" spans="4:8" ht="18" customHeight="1" x14ac:dyDescent="0.25">
      <c r="D12" s="65" t="s">
        <v>0</v>
      </c>
      <c r="E12" s="66" t="s">
        <v>59</v>
      </c>
      <c r="F12" s="67" t="s">
        <v>21</v>
      </c>
      <c r="G12" s="68">
        <v>2404.87</v>
      </c>
      <c r="H12" s="69"/>
    </row>
    <row r="13" spans="4:8" ht="18" customHeight="1" x14ac:dyDescent="0.25">
      <c r="D13" s="65" t="s">
        <v>0</v>
      </c>
      <c r="E13" s="66" t="s">
        <v>59</v>
      </c>
      <c r="F13" s="67" t="s">
        <v>21</v>
      </c>
      <c r="G13" s="68">
        <v>1738.17</v>
      </c>
      <c r="H13" s="69"/>
    </row>
    <row r="14" spans="4:8" ht="18" customHeight="1" x14ac:dyDescent="0.25">
      <c r="D14" s="65" t="s">
        <v>0</v>
      </c>
      <c r="E14" s="66" t="s">
        <v>59</v>
      </c>
      <c r="F14" s="67" t="s">
        <v>21</v>
      </c>
      <c r="G14" s="68">
        <v>1430.71</v>
      </c>
      <c r="H14" s="69"/>
    </row>
    <row r="15" spans="4:8" ht="18" customHeight="1" x14ac:dyDescent="0.25">
      <c r="D15" s="65" t="s">
        <v>0</v>
      </c>
      <c r="E15" s="66" t="s">
        <v>59</v>
      </c>
      <c r="F15" s="67" t="s">
        <v>21</v>
      </c>
      <c r="G15" s="70">
        <v>1811.48</v>
      </c>
      <c r="H15" s="71"/>
    </row>
    <row r="16" spans="4:8" ht="18" customHeight="1" x14ac:dyDescent="0.25">
      <c r="D16" s="65" t="s">
        <v>0</v>
      </c>
      <c r="E16" s="66" t="s">
        <v>59</v>
      </c>
      <c r="F16" s="67" t="s">
        <v>21</v>
      </c>
      <c r="G16" s="70">
        <v>1613.88</v>
      </c>
      <c r="H16" s="71"/>
    </row>
    <row r="17" spans="4:8" ht="18" customHeight="1" x14ac:dyDescent="0.25">
      <c r="D17" s="65" t="s">
        <v>0</v>
      </c>
      <c r="E17" s="66" t="s">
        <v>59</v>
      </c>
      <c r="F17" s="64" t="s">
        <v>53</v>
      </c>
      <c r="G17" s="70">
        <v>2860</v>
      </c>
      <c r="H17" s="71"/>
    </row>
    <row r="18" spans="4:8" ht="18" customHeight="1" x14ac:dyDescent="0.25">
      <c r="D18" s="65" t="s">
        <v>0</v>
      </c>
      <c r="E18" s="66" t="s">
        <v>59</v>
      </c>
      <c r="F18" s="67" t="s">
        <v>50</v>
      </c>
      <c r="G18" s="70">
        <v>3462.47</v>
      </c>
      <c r="H18" s="71"/>
    </row>
    <row r="19" spans="4:8" ht="18" customHeight="1" x14ac:dyDescent="0.25">
      <c r="D19" s="65" t="s">
        <v>0</v>
      </c>
      <c r="E19" s="66" t="s">
        <v>59</v>
      </c>
      <c r="F19" s="67" t="s">
        <v>50</v>
      </c>
      <c r="G19" s="70">
        <v>460</v>
      </c>
      <c r="H19" s="71"/>
    </row>
    <row r="20" spans="4:8" ht="18" customHeight="1" x14ac:dyDescent="0.25">
      <c r="D20" s="65" t="s">
        <v>0</v>
      </c>
      <c r="E20" s="66" t="s">
        <v>59</v>
      </c>
      <c r="F20" s="67" t="s">
        <v>50</v>
      </c>
      <c r="G20" s="70">
        <v>355.5</v>
      </c>
      <c r="H20" s="71"/>
    </row>
    <row r="21" spans="4:8" ht="18" customHeight="1" x14ac:dyDescent="0.25">
      <c r="D21" s="65" t="s">
        <v>0</v>
      </c>
      <c r="E21" s="66" t="s">
        <v>59</v>
      </c>
      <c r="F21" s="72" t="s">
        <v>23</v>
      </c>
      <c r="G21" s="70">
        <v>1157.24</v>
      </c>
      <c r="H21" s="71"/>
    </row>
    <row r="22" spans="4:8" ht="18" customHeight="1" x14ac:dyDescent="0.25">
      <c r="D22" s="65" t="s">
        <v>0</v>
      </c>
      <c r="E22" s="66" t="s">
        <v>59</v>
      </c>
      <c r="F22" s="67" t="s">
        <v>50</v>
      </c>
      <c r="G22" s="68">
        <v>2614.5100000000002</v>
      </c>
      <c r="H22" s="87" t="s">
        <v>69</v>
      </c>
    </row>
    <row r="23" spans="4:8" ht="18" customHeight="1" x14ac:dyDescent="0.25">
      <c r="D23" s="65" t="s">
        <v>0</v>
      </c>
      <c r="E23" s="66" t="s">
        <v>59</v>
      </c>
      <c r="F23" s="67" t="s">
        <v>50</v>
      </c>
      <c r="G23" s="68">
        <v>138.65</v>
      </c>
      <c r="H23" s="69"/>
    </row>
    <row r="24" spans="4:8" ht="18" customHeight="1" x14ac:dyDescent="0.25">
      <c r="D24" s="65" t="s">
        <v>0</v>
      </c>
      <c r="E24" s="66" t="s">
        <v>59</v>
      </c>
      <c r="F24" s="72" t="s">
        <v>50</v>
      </c>
      <c r="G24" s="70">
        <v>393.48</v>
      </c>
      <c r="H24" s="71"/>
    </row>
    <row r="25" spans="4:8" ht="18" customHeight="1" x14ac:dyDescent="0.25">
      <c r="D25" s="65" t="s">
        <v>0</v>
      </c>
      <c r="E25" s="66" t="s">
        <v>59</v>
      </c>
      <c r="F25" s="72" t="s">
        <v>49</v>
      </c>
      <c r="G25" s="70">
        <v>833.69</v>
      </c>
      <c r="H25" s="71"/>
    </row>
    <row r="26" spans="4:8" ht="18" customHeight="1" x14ac:dyDescent="0.25">
      <c r="D26" s="65" t="s">
        <v>0</v>
      </c>
      <c r="E26" s="66" t="s">
        <v>59</v>
      </c>
      <c r="F26" s="67" t="s">
        <v>38</v>
      </c>
      <c r="G26" s="68">
        <v>357.54</v>
      </c>
      <c r="H26" s="69"/>
    </row>
    <row r="27" spans="4:8" ht="18" customHeight="1" x14ac:dyDescent="0.25">
      <c r="D27" s="17"/>
      <c r="E27" s="15"/>
      <c r="F27" s="63"/>
      <c r="G27" s="51"/>
      <c r="H27" s="52"/>
    </row>
    <row r="28" spans="4:8" ht="18" customHeight="1" x14ac:dyDescent="0.25">
      <c r="D28" s="17"/>
      <c r="E28" s="15"/>
      <c r="F28" s="63"/>
      <c r="G28" s="51"/>
      <c r="H28" s="52"/>
    </row>
    <row r="29" spans="4:8" ht="18" customHeight="1" x14ac:dyDescent="0.25">
      <c r="D29" s="48"/>
      <c r="E29" s="49"/>
      <c r="F29" s="50"/>
      <c r="G29" s="51"/>
      <c r="H29" s="52"/>
    </row>
    <row r="30" spans="4:8" ht="18" customHeight="1" x14ac:dyDescent="0.25">
      <c r="D30" s="48"/>
      <c r="E30" s="15"/>
      <c r="F30" s="18"/>
      <c r="G30" s="19"/>
      <c r="H30" s="14"/>
    </row>
    <row r="31" spans="4:8" ht="18" customHeight="1" x14ac:dyDescent="0.25">
      <c r="D31" s="48"/>
      <c r="E31" s="49"/>
      <c r="F31" s="50"/>
      <c r="G31" s="53"/>
      <c r="H31" s="52"/>
    </row>
    <row r="32" spans="4:8" ht="18" customHeight="1" x14ac:dyDescent="0.25">
      <c r="D32" s="48"/>
      <c r="E32" s="49"/>
      <c r="F32" s="50"/>
      <c r="G32" s="53"/>
      <c r="H32" s="52"/>
    </row>
    <row r="33" spans="4:8" ht="18" customHeight="1" x14ac:dyDescent="0.25">
      <c r="D33" s="48"/>
      <c r="E33" s="49"/>
      <c r="F33" s="50"/>
      <c r="G33" s="53"/>
      <c r="H33" s="52"/>
    </row>
    <row r="34" spans="4:8" ht="18" customHeight="1" x14ac:dyDescent="0.25">
      <c r="D34" s="48"/>
      <c r="E34" s="49"/>
      <c r="F34" s="50"/>
      <c r="G34" s="53"/>
      <c r="H34" s="52"/>
    </row>
    <row r="35" spans="4:8" ht="18" customHeight="1" x14ac:dyDescent="0.25">
      <c r="D35" s="48"/>
      <c r="E35" s="49"/>
      <c r="F35" s="50"/>
      <c r="G35" s="53"/>
      <c r="H35" s="52"/>
    </row>
    <row r="36" spans="4:8" ht="18" customHeight="1" x14ac:dyDescent="0.25">
      <c r="D36" s="48"/>
      <c r="E36" s="49"/>
      <c r="F36" s="50"/>
      <c r="G36" s="53"/>
      <c r="H36" s="52"/>
    </row>
    <row r="37" spans="4:8" ht="18" customHeight="1" x14ac:dyDescent="0.25">
      <c r="D37" s="48"/>
      <c r="E37" s="49"/>
      <c r="F37" s="50"/>
      <c r="G37" s="53"/>
      <c r="H37" s="52"/>
    </row>
    <row r="38" spans="4:8" ht="18" customHeight="1" x14ac:dyDescent="0.25">
      <c r="D38" s="48"/>
      <c r="E38" s="49"/>
      <c r="F38" s="50"/>
      <c r="G38" s="53"/>
      <c r="H38" s="52"/>
    </row>
    <row r="39" spans="4:8" ht="18" customHeight="1" x14ac:dyDescent="0.25">
      <c r="D39" s="48"/>
      <c r="E39" s="15"/>
      <c r="F39" s="18"/>
      <c r="G39" s="54"/>
      <c r="H39" s="14"/>
    </row>
    <row r="40" spans="4:8" ht="18" customHeight="1" x14ac:dyDescent="0.25">
      <c r="D40" s="48"/>
      <c r="E40" s="49"/>
      <c r="F40" s="50"/>
      <c r="G40" s="53"/>
      <c r="H40" s="52"/>
    </row>
    <row r="41" spans="4:8" ht="18" customHeight="1" x14ac:dyDescent="0.25">
      <c r="D41" s="48"/>
      <c r="E41" s="49"/>
      <c r="F41" s="50"/>
      <c r="G41" s="53"/>
      <c r="H41" s="52"/>
    </row>
    <row r="42" spans="4:8" ht="18" customHeight="1" x14ac:dyDescent="0.25">
      <c r="D42" s="48"/>
      <c r="E42" s="49"/>
      <c r="F42" s="50" t="s">
        <v>64</v>
      </c>
      <c r="G42" s="53"/>
      <c r="H42" s="52"/>
    </row>
    <row r="43" spans="4:8" ht="18" customHeight="1" x14ac:dyDescent="0.25">
      <c r="D43" s="48"/>
      <c r="E43" s="49"/>
      <c r="F43" s="50"/>
      <c r="G43" s="53"/>
      <c r="H43" s="52"/>
    </row>
    <row r="44" spans="4:8" ht="18" customHeight="1" x14ac:dyDescent="0.25">
      <c r="D44" s="17"/>
      <c r="E44" s="15"/>
      <c r="F44" s="18"/>
      <c r="G44" s="54"/>
      <c r="H44" s="14"/>
    </row>
    <row r="45" spans="4:8" ht="18" customHeight="1" x14ac:dyDescent="0.25">
      <c r="D45" s="17"/>
      <c r="E45" s="15"/>
      <c r="F45" s="18"/>
      <c r="G45" s="54"/>
      <c r="H45" s="14"/>
    </row>
    <row r="46" spans="4:8" ht="18" customHeight="1" x14ac:dyDescent="0.25">
      <c r="D46" s="17"/>
      <c r="E46" s="15"/>
      <c r="F46" s="18"/>
      <c r="G46" s="54"/>
      <c r="H46" s="14"/>
    </row>
    <row r="47" spans="4:8" ht="18" customHeight="1" x14ac:dyDescent="0.25">
      <c r="D47" s="17"/>
      <c r="E47" s="15"/>
      <c r="F47" s="18"/>
      <c r="G47" s="54"/>
      <c r="H47" s="14"/>
    </row>
    <row r="48" spans="4:8" ht="18" customHeight="1" x14ac:dyDescent="0.25">
      <c r="D48" s="17"/>
      <c r="E48" s="15"/>
      <c r="F48" s="18"/>
      <c r="G48" s="54"/>
      <c r="H48" s="14"/>
    </row>
    <row r="49" spans="4:8" ht="18" customHeight="1" x14ac:dyDescent="0.25">
      <c r="D49" s="17"/>
      <c r="E49" s="15"/>
      <c r="F49" s="18"/>
      <c r="G49" s="54"/>
      <c r="H49" s="14"/>
    </row>
    <row r="50" spans="4:8" ht="18" customHeight="1" x14ac:dyDescent="0.25">
      <c r="D50" s="17"/>
      <c r="E50" s="15"/>
      <c r="F50" s="18"/>
      <c r="G50" s="54"/>
      <c r="H50" s="14"/>
    </row>
    <row r="51" spans="4:8" ht="18" customHeight="1" x14ac:dyDescent="0.25">
      <c r="D51" s="17"/>
      <c r="E51" s="15"/>
      <c r="F51" s="18"/>
      <c r="G51" s="54"/>
      <c r="H51" s="14"/>
    </row>
    <row r="52" spans="4:8" ht="18" customHeight="1" x14ac:dyDescent="0.25">
      <c r="D52" s="17"/>
      <c r="E52" s="15"/>
      <c r="F52" s="18"/>
      <c r="G52" s="54"/>
      <c r="H52" s="14"/>
    </row>
    <row r="53" spans="4:8" ht="18" customHeight="1" x14ac:dyDescent="0.25">
      <c r="D53" s="17"/>
      <c r="E53" s="15"/>
      <c r="F53" s="18"/>
      <c r="G53" s="54"/>
      <c r="H53" s="14"/>
    </row>
    <row r="54" spans="4:8" ht="18" customHeight="1" x14ac:dyDescent="0.25">
      <c r="D54" s="17"/>
      <c r="E54" s="15"/>
      <c r="F54" s="18"/>
      <c r="G54" s="54"/>
      <c r="H54" s="14"/>
    </row>
    <row r="55" spans="4:8" ht="18" customHeight="1" x14ac:dyDescent="0.25">
      <c r="D55" s="17"/>
      <c r="E55" s="15"/>
      <c r="F55" s="18"/>
      <c r="G55" s="54"/>
      <c r="H55" s="14"/>
    </row>
    <row r="56" spans="4:8" ht="18" customHeight="1" x14ac:dyDescent="0.25">
      <c r="D56" s="17"/>
      <c r="E56" s="15"/>
      <c r="F56" s="18"/>
      <c r="G56" s="54"/>
      <c r="H56" s="14"/>
    </row>
    <row r="57" spans="4:8" ht="18" customHeight="1" x14ac:dyDescent="0.25">
      <c r="D57" s="17"/>
      <c r="E57" s="15"/>
      <c r="F57" s="18"/>
      <c r="G57" s="54"/>
      <c r="H57" s="14"/>
    </row>
    <row r="58" spans="4:8" ht="18" customHeight="1" x14ac:dyDescent="0.25">
      <c r="D58" s="17"/>
      <c r="E58" s="15"/>
      <c r="F58" s="18"/>
      <c r="G58" s="54"/>
      <c r="H58" s="14"/>
    </row>
    <row r="59" spans="4:8" ht="18" customHeight="1" x14ac:dyDescent="0.25">
      <c r="D59" s="17"/>
      <c r="E59" s="15"/>
      <c r="F59" s="18"/>
      <c r="G59" s="54"/>
      <c r="H59" s="14"/>
    </row>
    <row r="60" spans="4:8" ht="18" customHeight="1" x14ac:dyDescent="0.25">
      <c r="D60" s="17"/>
      <c r="E60" s="15"/>
      <c r="F60" s="18"/>
      <c r="G60" s="54"/>
      <c r="H60" s="14"/>
    </row>
    <row r="61" spans="4:8" ht="18" customHeight="1" x14ac:dyDescent="0.25">
      <c r="D61" s="17"/>
      <c r="E61" s="15"/>
      <c r="F61" s="18"/>
      <c r="G61" s="54"/>
      <c r="H61" s="14"/>
    </row>
    <row r="62" spans="4:8" ht="18" customHeight="1" x14ac:dyDescent="0.25">
      <c r="D62" s="17"/>
      <c r="E62" s="15"/>
      <c r="F62" s="18"/>
      <c r="G62" s="54"/>
      <c r="H62" s="14"/>
    </row>
    <row r="63" spans="4:8" ht="18" customHeight="1" x14ac:dyDescent="0.25">
      <c r="D63" s="17"/>
      <c r="E63" s="15"/>
      <c r="F63" s="18"/>
      <c r="G63" s="54"/>
      <c r="H63" s="14"/>
    </row>
    <row r="64" spans="4:8" ht="18" customHeight="1" x14ac:dyDescent="0.25">
      <c r="D64" s="17"/>
      <c r="E64" s="15"/>
      <c r="F64" s="18"/>
      <c r="G64" s="54"/>
      <c r="H64" s="14"/>
    </row>
    <row r="65" spans="4:8" ht="18" customHeight="1" x14ac:dyDescent="0.25">
      <c r="D65" s="17"/>
      <c r="E65" s="15"/>
      <c r="F65" s="18"/>
      <c r="G65" s="54"/>
      <c r="H65" s="14"/>
    </row>
    <row r="66" spans="4:8" ht="18" customHeight="1" x14ac:dyDescent="0.25">
      <c r="D66" s="17"/>
      <c r="E66" s="15"/>
      <c r="F66" s="18"/>
      <c r="G66" s="54"/>
      <c r="H66" s="14"/>
    </row>
    <row r="67" spans="4:8" ht="18" customHeight="1" x14ac:dyDescent="0.25">
      <c r="D67" s="17"/>
      <c r="E67" s="15"/>
      <c r="F67" s="18"/>
      <c r="G67" s="54"/>
      <c r="H67" s="14"/>
    </row>
    <row r="68" spans="4:8" ht="18" customHeight="1" x14ac:dyDescent="0.25">
      <c r="D68" s="17"/>
      <c r="E68" s="15"/>
      <c r="F68" s="18"/>
      <c r="G68" s="54"/>
      <c r="H68" s="14"/>
    </row>
    <row r="69" spans="4:8" ht="18" customHeight="1" x14ac:dyDescent="0.25">
      <c r="D69" s="17"/>
      <c r="E69" s="15"/>
      <c r="F69" s="18"/>
      <c r="G69" s="54"/>
      <c r="H69" s="14"/>
    </row>
    <row r="70" spans="4:8" ht="18" customHeight="1" x14ac:dyDescent="0.25">
      <c r="D70" s="17"/>
      <c r="E70" s="15"/>
      <c r="F70" s="18"/>
      <c r="G70" s="54"/>
      <c r="H70" s="14"/>
    </row>
    <row r="71" spans="4:8" ht="18" customHeight="1" x14ac:dyDescent="0.25">
      <c r="D71" s="17"/>
      <c r="E71" s="15"/>
      <c r="F71" s="18"/>
      <c r="G71" s="54"/>
      <c r="H71" s="14"/>
    </row>
    <row r="72" spans="4:8" ht="18" customHeight="1" x14ac:dyDescent="0.25">
      <c r="D72" s="17"/>
      <c r="E72" s="15"/>
      <c r="F72" s="18"/>
      <c r="G72" s="54"/>
      <c r="H72" s="14"/>
    </row>
    <row r="73" spans="4:8" ht="18" customHeight="1" x14ac:dyDescent="0.25">
      <c r="D73" s="17"/>
      <c r="E73" s="15"/>
      <c r="F73" s="18"/>
      <c r="G73" s="54"/>
      <c r="H73" s="14"/>
    </row>
    <row r="74" spans="4:8" ht="18" customHeight="1" x14ac:dyDescent="0.25">
      <c r="D74" s="17"/>
      <c r="E74" s="15"/>
      <c r="F74" s="18"/>
      <c r="G74" s="54"/>
      <c r="H74" s="14"/>
    </row>
    <row r="75" spans="4:8" ht="18" customHeight="1" x14ac:dyDescent="0.25">
      <c r="D75" s="17"/>
      <c r="E75" s="15"/>
      <c r="F75" s="18"/>
      <c r="G75" s="54"/>
      <c r="H75" s="14"/>
    </row>
    <row r="76" spans="4:8" ht="18" customHeight="1" x14ac:dyDescent="0.25">
      <c r="D76" s="17"/>
      <c r="E76" s="15"/>
      <c r="F76" s="18"/>
      <c r="G76" s="54"/>
      <c r="H76" s="14"/>
    </row>
    <row r="77" spans="4:8" ht="18" customHeight="1" x14ac:dyDescent="0.25">
      <c r="D77" s="17"/>
      <c r="E77" s="15"/>
      <c r="F77" s="18"/>
      <c r="G77" s="54"/>
      <c r="H77" s="14"/>
    </row>
    <row r="78" spans="4:8" ht="18" customHeight="1" x14ac:dyDescent="0.25">
      <c r="D78" s="17"/>
      <c r="E78" s="15"/>
      <c r="F78" s="18"/>
      <c r="G78" s="54"/>
      <c r="H78" s="14"/>
    </row>
    <row r="79" spans="4:8" ht="18" customHeight="1" x14ac:dyDescent="0.25">
      <c r="D79" s="17"/>
      <c r="E79" s="15"/>
      <c r="F79" s="18"/>
      <c r="G79" s="54"/>
      <c r="H79" s="14"/>
    </row>
    <row r="80" spans="4:8" ht="18" customHeight="1" x14ac:dyDescent="0.25">
      <c r="D80" s="17"/>
      <c r="E80" s="15"/>
      <c r="F80" s="18"/>
      <c r="G80" s="54"/>
      <c r="H80" s="14"/>
    </row>
    <row r="81" spans="4:8" ht="18" customHeight="1" x14ac:dyDescent="0.25">
      <c r="D81" s="17"/>
      <c r="E81" s="15"/>
      <c r="F81" s="18"/>
      <c r="G81" s="54"/>
      <c r="H81" s="14"/>
    </row>
    <row r="82" spans="4:8" ht="18" customHeight="1" x14ac:dyDescent="0.25">
      <c r="D82" s="17"/>
      <c r="E82" s="15"/>
      <c r="F82" s="18"/>
      <c r="G82" s="54"/>
      <c r="H82" s="14"/>
    </row>
    <row r="83" spans="4:8" ht="18" customHeight="1" x14ac:dyDescent="0.25">
      <c r="D83" s="17"/>
      <c r="E83" s="15"/>
      <c r="F83" s="18"/>
      <c r="G83" s="54"/>
      <c r="H83" s="14"/>
    </row>
    <row r="84" spans="4:8" ht="18" customHeight="1" x14ac:dyDescent="0.25">
      <c r="D84" s="17"/>
      <c r="E84" s="15"/>
      <c r="F84" s="18"/>
      <c r="G84" s="54"/>
      <c r="H84" s="14"/>
    </row>
    <row r="85" spans="4:8" ht="18" customHeight="1" x14ac:dyDescent="0.25">
      <c r="D85" s="17"/>
      <c r="E85" s="15"/>
      <c r="F85" s="18"/>
      <c r="G85" s="54"/>
      <c r="H85" s="14"/>
    </row>
    <row r="86" spans="4:8" ht="18" customHeight="1" x14ac:dyDescent="0.25">
      <c r="D86" s="17"/>
      <c r="E86" s="15"/>
      <c r="F86" s="18"/>
      <c r="G86" s="54"/>
      <c r="H86" s="14"/>
    </row>
    <row r="87" spans="4:8" ht="18" customHeight="1" x14ac:dyDescent="0.25">
      <c r="D87" s="17"/>
      <c r="E87" s="15"/>
      <c r="F87" s="18"/>
      <c r="G87" s="54"/>
      <c r="H87" s="14"/>
    </row>
    <row r="88" spans="4:8" ht="18" customHeight="1" x14ac:dyDescent="0.25">
      <c r="D88" s="17"/>
      <c r="E88" s="15"/>
      <c r="F88" s="18"/>
      <c r="G88" s="54"/>
      <c r="H88" s="14"/>
    </row>
    <row r="89" spans="4:8" ht="18" customHeight="1" x14ac:dyDescent="0.25">
      <c r="D89" s="17"/>
      <c r="E89" s="15"/>
      <c r="F89" s="18"/>
      <c r="G89" s="54"/>
      <c r="H89" s="14"/>
    </row>
    <row r="90" spans="4:8" ht="18" customHeight="1" x14ac:dyDescent="0.25">
      <c r="D90" s="17"/>
      <c r="E90" s="15"/>
      <c r="F90" s="18"/>
      <c r="G90" s="54"/>
      <c r="H90" s="14"/>
    </row>
    <row r="91" spans="4:8" ht="18" customHeight="1" x14ac:dyDescent="0.25">
      <c r="D91" s="17"/>
      <c r="E91" s="15"/>
      <c r="F91" s="18"/>
      <c r="G91" s="54"/>
      <c r="H91" s="14"/>
    </row>
    <row r="92" spans="4:8" ht="18" customHeight="1" x14ac:dyDescent="0.25">
      <c r="D92" s="17"/>
      <c r="E92" s="15"/>
      <c r="F92" s="18"/>
      <c r="G92" s="54"/>
      <c r="H92" s="14"/>
    </row>
    <row r="93" spans="4:8" ht="18" customHeight="1" x14ac:dyDescent="0.25">
      <c r="D93" s="17"/>
      <c r="E93" s="15"/>
      <c r="F93" s="18"/>
      <c r="G93" s="54"/>
      <c r="H93" s="14"/>
    </row>
    <row r="94" spans="4:8" ht="18" customHeight="1" x14ac:dyDescent="0.25">
      <c r="D94" s="17"/>
      <c r="E94" s="15"/>
      <c r="F94" s="18"/>
      <c r="G94" s="54"/>
      <c r="H94" s="14"/>
    </row>
    <row r="95" spans="4:8" ht="18" customHeight="1" x14ac:dyDescent="0.25">
      <c r="D95" s="17"/>
      <c r="E95" s="15"/>
      <c r="F95" s="18"/>
      <c r="G95" s="54"/>
      <c r="H95" s="14"/>
    </row>
    <row r="96" spans="4:8" ht="18" customHeight="1" x14ac:dyDescent="0.25">
      <c r="D96" s="17"/>
      <c r="E96" s="15"/>
      <c r="F96" s="18"/>
      <c r="G96" s="54"/>
      <c r="H96" s="14"/>
    </row>
    <row r="97" spans="4:8" ht="18" customHeight="1" x14ac:dyDescent="0.25">
      <c r="D97" s="17"/>
      <c r="E97" s="15"/>
      <c r="F97" s="18"/>
      <c r="G97" s="54"/>
      <c r="H97" s="14"/>
    </row>
    <row r="98" spans="4:8" ht="18" customHeight="1" x14ac:dyDescent="0.25">
      <c r="D98" s="17"/>
      <c r="E98" s="15"/>
      <c r="F98" s="18"/>
      <c r="G98" s="54"/>
      <c r="H98" s="14"/>
    </row>
    <row r="99" spans="4:8" ht="18" customHeight="1" x14ac:dyDescent="0.25">
      <c r="D99" s="17"/>
      <c r="E99" s="15"/>
      <c r="F99" s="18"/>
      <c r="G99" s="54"/>
      <c r="H99" s="14"/>
    </row>
    <row r="100" spans="4:8" ht="18" customHeight="1" x14ac:dyDescent="0.25">
      <c r="D100" s="17"/>
      <c r="E100" s="15"/>
      <c r="F100" s="18"/>
      <c r="G100" s="54"/>
      <c r="H100" s="14"/>
    </row>
    <row r="101" spans="4:8" ht="18" customHeight="1" x14ac:dyDescent="0.25">
      <c r="D101" s="17"/>
      <c r="E101" s="15"/>
      <c r="F101" s="18"/>
      <c r="G101" s="54"/>
      <c r="H101" s="14"/>
    </row>
    <row r="102" spans="4:8" ht="18" customHeight="1" x14ac:dyDescent="0.25">
      <c r="D102" s="17"/>
      <c r="E102" s="15"/>
      <c r="F102" s="18"/>
      <c r="G102" s="54"/>
      <c r="H102" s="14"/>
    </row>
    <row r="103" spans="4:8" ht="18" customHeight="1" x14ac:dyDescent="0.25">
      <c r="D103" s="17"/>
      <c r="E103" s="15"/>
      <c r="F103" s="18"/>
      <c r="G103" s="54"/>
      <c r="H103" s="14"/>
    </row>
    <row r="104" spans="4:8" ht="18" customHeight="1" x14ac:dyDescent="0.25">
      <c r="D104" s="17"/>
      <c r="E104" s="15"/>
      <c r="F104" s="18"/>
      <c r="G104" s="54"/>
      <c r="H104" s="14"/>
    </row>
    <row r="105" spans="4:8" ht="18" customHeight="1" x14ac:dyDescent="0.25">
      <c r="D105" s="17"/>
      <c r="E105" s="15"/>
      <c r="F105" s="18"/>
      <c r="G105" s="54"/>
      <c r="H105" s="14"/>
    </row>
    <row r="106" spans="4:8" ht="18" customHeight="1" x14ac:dyDescent="0.25">
      <c r="D106" s="17"/>
      <c r="E106" s="15"/>
      <c r="F106" s="18"/>
      <c r="G106" s="54"/>
      <c r="H106" s="14"/>
    </row>
    <row r="107" spans="4:8" ht="18" customHeight="1" x14ac:dyDescent="0.25">
      <c r="D107" s="17"/>
      <c r="E107" s="15"/>
      <c r="F107" s="18"/>
      <c r="G107" s="54"/>
      <c r="H107" s="14"/>
    </row>
    <row r="108" spans="4:8" ht="18" customHeight="1" x14ac:dyDescent="0.25">
      <c r="D108" s="17"/>
      <c r="E108" s="15"/>
      <c r="F108" s="18"/>
      <c r="G108" s="54"/>
      <c r="H108" s="14"/>
    </row>
    <row r="109" spans="4:8" ht="18" customHeight="1" x14ac:dyDescent="0.25">
      <c r="D109" s="17"/>
      <c r="E109" s="15"/>
      <c r="F109" s="18"/>
      <c r="G109" s="54"/>
      <c r="H109" s="14"/>
    </row>
    <row r="110" spans="4:8" ht="18" customHeight="1" x14ac:dyDescent="0.25">
      <c r="D110" s="17"/>
      <c r="E110" s="15"/>
      <c r="F110" s="18"/>
      <c r="G110" s="54"/>
      <c r="H110" s="14"/>
    </row>
    <row r="111" spans="4:8" ht="18" customHeight="1" x14ac:dyDescent="0.25">
      <c r="D111" s="17"/>
      <c r="E111" s="15"/>
      <c r="F111" s="18"/>
      <c r="G111" s="54"/>
      <c r="H111" s="14"/>
    </row>
    <row r="112" spans="4:8" ht="18" customHeight="1" x14ac:dyDescent="0.25">
      <c r="D112" s="17"/>
      <c r="E112" s="15"/>
      <c r="F112" s="18"/>
      <c r="G112" s="54"/>
      <c r="H112" s="14"/>
    </row>
    <row r="113" spans="4:8" ht="18" customHeight="1" x14ac:dyDescent="0.25">
      <c r="D113" s="17"/>
      <c r="E113" s="15"/>
      <c r="F113" s="18"/>
      <c r="G113" s="54"/>
      <c r="H113" s="14"/>
    </row>
    <row r="114" spans="4:8" ht="18" customHeight="1" x14ac:dyDescent="0.25">
      <c r="D114" s="17"/>
      <c r="E114" s="15"/>
      <c r="F114" s="18"/>
      <c r="G114" s="54"/>
      <c r="H114" s="14"/>
    </row>
    <row r="115" spans="4:8" ht="18" customHeight="1" x14ac:dyDescent="0.25">
      <c r="D115" s="17"/>
      <c r="E115" s="15"/>
      <c r="F115" s="18"/>
      <c r="G115" s="54"/>
      <c r="H115" s="14"/>
    </row>
    <row r="116" spans="4:8" ht="18" customHeight="1" x14ac:dyDescent="0.25">
      <c r="D116" s="17"/>
      <c r="E116" s="15"/>
      <c r="F116" s="18"/>
      <c r="G116" s="54"/>
      <c r="H116" s="14"/>
    </row>
    <row r="117" spans="4:8" ht="18" customHeight="1" x14ac:dyDescent="0.25">
      <c r="D117" s="17"/>
      <c r="E117" s="15"/>
      <c r="F117" s="18"/>
      <c r="G117" s="54"/>
      <c r="H117" s="14"/>
    </row>
    <row r="118" spans="4:8" ht="18" customHeight="1" x14ac:dyDescent="0.25">
      <c r="D118" s="17"/>
      <c r="E118" s="15"/>
      <c r="F118" s="18"/>
      <c r="G118" s="54"/>
      <c r="H118" s="14"/>
    </row>
    <row r="119" spans="4:8" ht="18" customHeight="1" x14ac:dyDescent="0.25">
      <c r="D119" s="17"/>
      <c r="E119" s="15"/>
      <c r="F119" s="18"/>
      <c r="G119" s="54"/>
      <c r="H119" s="14"/>
    </row>
    <row r="120" spans="4:8" ht="18" customHeight="1" x14ac:dyDescent="0.25">
      <c r="D120" s="17"/>
      <c r="E120" s="15"/>
      <c r="F120" s="18"/>
      <c r="G120" s="54"/>
      <c r="H120" s="14"/>
    </row>
    <row r="121" spans="4:8" ht="18" customHeight="1" x14ac:dyDescent="0.25">
      <c r="D121" s="17"/>
      <c r="E121" s="15"/>
      <c r="F121" s="18"/>
      <c r="G121" s="54"/>
      <c r="H121" s="14"/>
    </row>
    <row r="122" spans="4:8" ht="18" customHeight="1" x14ac:dyDescent="0.25">
      <c r="D122" s="17"/>
      <c r="E122" s="15"/>
      <c r="F122" s="18"/>
      <c r="G122" s="54"/>
      <c r="H122" s="14"/>
    </row>
    <row r="123" spans="4:8" ht="18" customHeight="1" x14ac:dyDescent="0.25">
      <c r="D123" s="17"/>
      <c r="E123" s="15"/>
      <c r="F123" s="18"/>
      <c r="G123" s="54"/>
      <c r="H123" s="14"/>
    </row>
    <row r="124" spans="4:8" ht="18" customHeight="1" x14ac:dyDescent="0.25">
      <c r="D124" s="17"/>
      <c r="E124" s="15"/>
      <c r="F124" s="18"/>
      <c r="G124" s="54"/>
      <c r="H124" s="14"/>
    </row>
    <row r="125" spans="4:8" ht="18" customHeight="1" x14ac:dyDescent="0.25">
      <c r="D125" s="17"/>
      <c r="E125" s="15"/>
      <c r="F125" s="18"/>
      <c r="G125" s="54"/>
      <c r="H125" s="14"/>
    </row>
    <row r="126" spans="4:8" ht="18" customHeight="1" x14ac:dyDescent="0.25">
      <c r="D126" s="17"/>
      <c r="E126" s="15"/>
      <c r="F126" s="18"/>
      <c r="G126" s="54"/>
      <c r="H126" s="14"/>
    </row>
    <row r="127" spans="4:8" ht="18" customHeight="1" x14ac:dyDescent="0.25">
      <c r="D127" s="17"/>
      <c r="E127" s="15"/>
      <c r="F127" s="18"/>
      <c r="G127" s="54"/>
      <c r="H127" s="14"/>
    </row>
    <row r="128" spans="4:8" ht="18" customHeight="1" x14ac:dyDescent="0.25">
      <c r="D128" s="17"/>
      <c r="E128" s="15"/>
      <c r="F128" s="18"/>
      <c r="G128" s="54"/>
      <c r="H128" s="14"/>
    </row>
    <row r="129" spans="4:8" ht="18" customHeight="1" x14ac:dyDescent="0.25">
      <c r="D129" s="17"/>
      <c r="E129" s="15"/>
      <c r="F129" s="18"/>
      <c r="G129" s="54"/>
      <c r="H129" s="14"/>
    </row>
    <row r="130" spans="4:8" ht="18" customHeight="1" x14ac:dyDescent="0.25">
      <c r="D130" s="17"/>
      <c r="E130" s="15"/>
      <c r="F130" s="18"/>
      <c r="G130" s="54"/>
      <c r="H130" s="14"/>
    </row>
    <row r="131" spans="4:8" ht="18" customHeight="1" x14ac:dyDescent="0.25">
      <c r="D131" s="17"/>
      <c r="E131" s="15"/>
      <c r="F131" s="18"/>
      <c r="G131" s="54"/>
      <c r="H131" s="14"/>
    </row>
    <row r="132" spans="4:8" ht="18" customHeight="1" x14ac:dyDescent="0.25">
      <c r="D132" s="17"/>
      <c r="E132" s="15"/>
      <c r="F132" s="18"/>
      <c r="G132" s="54"/>
      <c r="H132" s="14"/>
    </row>
    <row r="133" spans="4:8" ht="18" customHeight="1" x14ac:dyDescent="0.25">
      <c r="D133" s="17"/>
      <c r="E133" s="15"/>
      <c r="F133" s="18"/>
      <c r="G133" s="54"/>
      <c r="H133" s="14"/>
    </row>
    <row r="134" spans="4:8" ht="18" customHeight="1" x14ac:dyDescent="0.25">
      <c r="D134" s="17"/>
      <c r="E134" s="15"/>
      <c r="F134" s="18"/>
      <c r="G134" s="54"/>
      <c r="H134" s="14"/>
    </row>
    <row r="135" spans="4:8" ht="18" customHeight="1" x14ac:dyDescent="0.25">
      <c r="D135" s="17"/>
      <c r="E135" s="15"/>
      <c r="F135" s="18"/>
      <c r="G135" s="54"/>
      <c r="H135" s="14"/>
    </row>
    <row r="136" spans="4:8" ht="18" customHeight="1" x14ac:dyDescent="0.25">
      <c r="D136" s="17"/>
      <c r="E136" s="15"/>
      <c r="F136" s="18"/>
      <c r="G136" s="54"/>
      <c r="H136" s="14"/>
    </row>
    <row r="137" spans="4:8" ht="18" customHeight="1" x14ac:dyDescent="0.25">
      <c r="D137" s="17"/>
      <c r="E137" s="15"/>
      <c r="F137" s="18"/>
      <c r="G137" s="54"/>
      <c r="H137" s="14"/>
    </row>
    <row r="138" spans="4:8" ht="18" customHeight="1" x14ac:dyDescent="0.25">
      <c r="D138" s="17"/>
      <c r="E138" s="15"/>
      <c r="F138" s="18"/>
      <c r="G138" s="54"/>
      <c r="H138" s="14"/>
    </row>
    <row r="139" spans="4:8" ht="18" customHeight="1" x14ac:dyDescent="0.25">
      <c r="D139" s="17"/>
      <c r="E139" s="15"/>
      <c r="F139" s="18"/>
      <c r="G139" s="54"/>
      <c r="H139" s="14"/>
    </row>
    <row r="140" spans="4:8" ht="18" customHeight="1" x14ac:dyDescent="0.25">
      <c r="D140" s="17"/>
      <c r="E140" s="15"/>
      <c r="F140" s="18"/>
      <c r="G140" s="54"/>
      <c r="H140" s="14"/>
    </row>
    <row r="141" spans="4:8" ht="18" customHeight="1" x14ac:dyDescent="0.25">
      <c r="D141" s="17"/>
      <c r="E141" s="15"/>
      <c r="F141" s="18"/>
      <c r="G141" s="54"/>
      <c r="H141" s="14"/>
    </row>
    <row r="142" spans="4:8" ht="18" customHeight="1" x14ac:dyDescent="0.25">
      <c r="D142" s="17"/>
      <c r="E142" s="15"/>
      <c r="F142" s="18"/>
      <c r="G142" s="54"/>
      <c r="H142" s="14"/>
    </row>
    <row r="143" spans="4:8" ht="18" customHeight="1" x14ac:dyDescent="0.25">
      <c r="D143" s="17"/>
      <c r="E143" s="15"/>
      <c r="F143" s="18"/>
      <c r="G143" s="54"/>
      <c r="H143" s="14"/>
    </row>
    <row r="144" spans="4:8" ht="18" customHeight="1" x14ac:dyDescent="0.25">
      <c r="D144" s="17"/>
      <c r="E144" s="15"/>
      <c r="F144" s="18"/>
      <c r="G144" s="54"/>
      <c r="H144" s="14"/>
    </row>
    <row r="145" spans="4:8" ht="18" customHeight="1" x14ac:dyDescent="0.25">
      <c r="D145" s="17"/>
      <c r="E145" s="15"/>
      <c r="F145" s="18"/>
      <c r="G145" s="54"/>
      <c r="H145" s="14"/>
    </row>
    <row r="146" spans="4:8" ht="18" customHeight="1" x14ac:dyDescent="0.25">
      <c r="D146" s="17"/>
      <c r="E146" s="15"/>
      <c r="F146" s="18"/>
      <c r="G146" s="54"/>
      <c r="H146" s="14"/>
    </row>
    <row r="147" spans="4:8" ht="18" customHeight="1" x14ac:dyDescent="0.25">
      <c r="D147" s="17"/>
      <c r="E147" s="15"/>
      <c r="F147" s="18"/>
      <c r="G147" s="54"/>
      <c r="H147" s="14"/>
    </row>
    <row r="148" spans="4:8" ht="18" customHeight="1" x14ac:dyDescent="0.25">
      <c r="D148" s="17"/>
      <c r="E148" s="15"/>
      <c r="F148" s="18"/>
      <c r="G148" s="54"/>
      <c r="H148" s="14"/>
    </row>
    <row r="149" spans="4:8" ht="18" customHeight="1" x14ac:dyDescent="0.25">
      <c r="D149" s="17"/>
      <c r="E149" s="15"/>
      <c r="F149" s="18"/>
      <c r="G149" s="54"/>
      <c r="H149" s="14"/>
    </row>
    <row r="150" spans="4:8" ht="18" customHeight="1" x14ac:dyDescent="0.25">
      <c r="D150" s="17"/>
      <c r="E150" s="15"/>
      <c r="F150" s="18"/>
      <c r="G150" s="54"/>
      <c r="H150" s="14"/>
    </row>
    <row r="151" spans="4:8" ht="18" customHeight="1" x14ac:dyDescent="0.25">
      <c r="D151" s="17"/>
      <c r="E151" s="15"/>
      <c r="F151" s="18"/>
      <c r="G151" s="54"/>
      <c r="H151" s="14"/>
    </row>
    <row r="152" spans="4:8" ht="18" customHeight="1" x14ac:dyDescent="0.25">
      <c r="D152" s="17"/>
      <c r="E152" s="15"/>
      <c r="F152" s="18"/>
      <c r="G152" s="54"/>
      <c r="H152" s="14"/>
    </row>
    <row r="153" spans="4:8" ht="18" customHeight="1" x14ac:dyDescent="0.25">
      <c r="D153" s="17"/>
      <c r="E153" s="15"/>
      <c r="F153" s="18"/>
      <c r="G153" s="54"/>
      <c r="H153" s="14"/>
    </row>
    <row r="154" spans="4:8" ht="18" customHeight="1" x14ac:dyDescent="0.25">
      <c r="D154" s="17"/>
      <c r="E154" s="15"/>
      <c r="F154" s="18"/>
      <c r="G154" s="54"/>
      <c r="H154" s="14"/>
    </row>
    <row r="155" spans="4:8" ht="18" customHeight="1" x14ac:dyDescent="0.25">
      <c r="D155" s="17"/>
      <c r="E155" s="15"/>
      <c r="F155" s="18"/>
      <c r="G155" s="54"/>
      <c r="H155" s="14"/>
    </row>
    <row r="156" spans="4:8" ht="18" customHeight="1" x14ac:dyDescent="0.25">
      <c r="D156" s="17"/>
      <c r="E156" s="15"/>
      <c r="F156" s="18"/>
      <c r="G156" s="54"/>
      <c r="H156" s="14"/>
    </row>
    <row r="157" spans="4:8" ht="18" customHeight="1" x14ac:dyDescent="0.25">
      <c r="D157" s="17"/>
      <c r="E157" s="15"/>
      <c r="F157" s="18"/>
      <c r="G157" s="54"/>
      <c r="H157" s="14"/>
    </row>
    <row r="158" spans="4:8" ht="18" customHeight="1" x14ac:dyDescent="0.25">
      <c r="D158" s="17"/>
      <c r="E158" s="15"/>
      <c r="F158" s="18"/>
      <c r="G158" s="54"/>
      <c r="H158" s="14"/>
    </row>
    <row r="159" spans="4:8" ht="18" customHeight="1" x14ac:dyDescent="0.25">
      <c r="D159" s="17"/>
      <c r="E159" s="15"/>
      <c r="F159" s="18"/>
      <c r="G159" s="54"/>
      <c r="H159" s="14"/>
    </row>
    <row r="160" spans="4:8" ht="18" customHeight="1" x14ac:dyDescent="0.25">
      <c r="D160" s="17"/>
      <c r="E160" s="15"/>
      <c r="F160" s="18"/>
      <c r="G160" s="54"/>
      <c r="H160" s="14"/>
    </row>
    <row r="161" spans="4:8" ht="18" customHeight="1" x14ac:dyDescent="0.25">
      <c r="D161" s="17"/>
      <c r="E161" s="15"/>
      <c r="F161" s="18"/>
      <c r="G161" s="54"/>
      <c r="H161" s="14"/>
    </row>
    <row r="162" spans="4:8" ht="18" customHeight="1" x14ac:dyDescent="0.25">
      <c r="D162" s="17"/>
      <c r="E162" s="15"/>
      <c r="F162" s="18"/>
      <c r="G162" s="54"/>
      <c r="H162" s="14"/>
    </row>
    <row r="163" spans="4:8" ht="18" customHeight="1" x14ac:dyDescent="0.25">
      <c r="D163" s="17"/>
      <c r="E163" s="15"/>
      <c r="F163" s="18"/>
      <c r="G163" s="54"/>
      <c r="H163" s="14"/>
    </row>
    <row r="164" spans="4:8" ht="18" customHeight="1" x14ac:dyDescent="0.25">
      <c r="D164" s="17"/>
      <c r="E164" s="15"/>
      <c r="F164" s="18"/>
      <c r="G164" s="54"/>
      <c r="H164" s="14"/>
    </row>
    <row r="165" spans="4:8" ht="18" customHeight="1" x14ac:dyDescent="0.25">
      <c r="D165" s="17"/>
      <c r="E165" s="15"/>
      <c r="F165" s="18"/>
      <c r="G165" s="54"/>
      <c r="H165" s="14"/>
    </row>
    <row r="166" spans="4:8" ht="18" customHeight="1" x14ac:dyDescent="0.25">
      <c r="D166" s="17"/>
      <c r="E166" s="15"/>
      <c r="F166" s="18"/>
      <c r="G166" s="54"/>
      <c r="H166" s="14"/>
    </row>
    <row r="167" spans="4:8" ht="18" customHeight="1" x14ac:dyDescent="0.25">
      <c r="D167" s="17"/>
      <c r="E167" s="15"/>
      <c r="F167" s="18"/>
      <c r="G167" s="54"/>
      <c r="H167" s="14"/>
    </row>
    <row r="168" spans="4:8" ht="18" customHeight="1" x14ac:dyDescent="0.25">
      <c r="D168" s="17"/>
      <c r="E168" s="15"/>
      <c r="F168" s="18"/>
      <c r="G168" s="54"/>
      <c r="H168" s="14"/>
    </row>
    <row r="169" spans="4:8" ht="18" customHeight="1" x14ac:dyDescent="0.25">
      <c r="D169" s="17"/>
      <c r="E169" s="15"/>
      <c r="F169" s="18"/>
      <c r="G169" s="54"/>
      <c r="H169" s="14"/>
    </row>
    <row r="170" spans="4:8" ht="18" customHeight="1" x14ac:dyDescent="0.25">
      <c r="D170" s="17"/>
      <c r="E170" s="15"/>
      <c r="F170" s="18"/>
      <c r="G170" s="54"/>
      <c r="H170" s="14"/>
    </row>
    <row r="171" spans="4:8" ht="18" customHeight="1" x14ac:dyDescent="0.25">
      <c r="D171" s="17"/>
      <c r="E171" s="15"/>
      <c r="F171" s="18"/>
      <c r="G171" s="54"/>
      <c r="H171" s="14"/>
    </row>
    <row r="172" spans="4:8" ht="18" customHeight="1" x14ac:dyDescent="0.25">
      <c r="D172" s="17"/>
      <c r="E172" s="15"/>
      <c r="F172" s="18"/>
      <c r="G172" s="54"/>
      <c r="H172" s="14"/>
    </row>
    <row r="173" spans="4:8" ht="18" customHeight="1" x14ac:dyDescent="0.25">
      <c r="D173" s="17"/>
      <c r="E173" s="15"/>
      <c r="F173" s="18"/>
      <c r="G173" s="54"/>
      <c r="H173" s="14"/>
    </row>
    <row r="174" spans="4:8" ht="18" customHeight="1" x14ac:dyDescent="0.25">
      <c r="D174" s="17"/>
      <c r="E174" s="15"/>
      <c r="F174" s="18"/>
      <c r="G174" s="54"/>
      <c r="H174" s="14"/>
    </row>
    <row r="175" spans="4:8" ht="18" customHeight="1" x14ac:dyDescent="0.25">
      <c r="D175" s="17"/>
      <c r="E175" s="15"/>
      <c r="F175" s="18"/>
      <c r="G175" s="54"/>
      <c r="H175" s="14"/>
    </row>
    <row r="176" spans="4:8" ht="18" customHeight="1" x14ac:dyDescent="0.25">
      <c r="D176" s="17"/>
      <c r="E176" s="15"/>
      <c r="F176" s="18"/>
      <c r="G176" s="54"/>
      <c r="H176" s="14"/>
    </row>
    <row r="177" spans="4:8" ht="18" customHeight="1" x14ac:dyDescent="0.25">
      <c r="D177" s="17"/>
      <c r="E177" s="15"/>
      <c r="F177" s="18"/>
      <c r="G177" s="54"/>
      <c r="H177" s="14"/>
    </row>
    <row r="178" spans="4:8" ht="18" customHeight="1" x14ac:dyDescent="0.25">
      <c r="D178" s="17"/>
      <c r="E178" s="15"/>
      <c r="F178" s="18"/>
      <c r="G178" s="54"/>
      <c r="H178" s="14"/>
    </row>
    <row r="179" spans="4:8" ht="18" customHeight="1" x14ac:dyDescent="0.25">
      <c r="D179" s="17"/>
      <c r="E179" s="15"/>
      <c r="F179" s="18"/>
      <c r="G179" s="54"/>
      <c r="H179" s="14"/>
    </row>
    <row r="180" spans="4:8" ht="18" customHeight="1" x14ac:dyDescent="0.25">
      <c r="D180" s="17"/>
      <c r="E180" s="15"/>
      <c r="F180" s="18"/>
      <c r="G180" s="54"/>
      <c r="H180" s="14"/>
    </row>
    <row r="181" spans="4:8" ht="18" customHeight="1" x14ac:dyDescent="0.25">
      <c r="D181" s="17"/>
      <c r="E181" s="15"/>
      <c r="F181" s="18"/>
      <c r="G181" s="54"/>
      <c r="H181" s="14"/>
    </row>
    <row r="182" spans="4:8" ht="18" customHeight="1" x14ac:dyDescent="0.25">
      <c r="D182" s="17"/>
      <c r="E182" s="15"/>
      <c r="F182" s="18"/>
      <c r="G182" s="54"/>
      <c r="H182" s="14"/>
    </row>
    <row r="183" spans="4:8" ht="18" customHeight="1" x14ac:dyDescent="0.25">
      <c r="D183" s="17"/>
      <c r="E183" s="15"/>
      <c r="F183" s="18"/>
      <c r="G183" s="54"/>
      <c r="H183" s="14"/>
    </row>
    <row r="184" spans="4:8" ht="18" customHeight="1" x14ac:dyDescent="0.25">
      <c r="D184" s="17"/>
      <c r="E184" s="15"/>
      <c r="F184" s="18"/>
      <c r="G184" s="54"/>
      <c r="H184" s="14"/>
    </row>
    <row r="185" spans="4:8" ht="18" customHeight="1" x14ac:dyDescent="0.25">
      <c r="D185" s="17"/>
      <c r="E185" s="15"/>
      <c r="F185" s="18"/>
      <c r="G185" s="54"/>
      <c r="H185" s="14"/>
    </row>
    <row r="186" spans="4:8" ht="18" customHeight="1" x14ac:dyDescent="0.25">
      <c r="D186" s="17"/>
      <c r="E186" s="15"/>
      <c r="F186" s="18"/>
      <c r="G186" s="54"/>
      <c r="H186" s="14"/>
    </row>
    <row r="187" spans="4:8" ht="18" customHeight="1" x14ac:dyDescent="0.25">
      <c r="D187" s="17"/>
      <c r="E187" s="15"/>
      <c r="F187" s="18"/>
      <c r="G187" s="54"/>
      <c r="H187" s="14"/>
    </row>
    <row r="188" spans="4:8" ht="18" customHeight="1" x14ac:dyDescent="0.25">
      <c r="D188" s="17"/>
      <c r="E188" s="15"/>
      <c r="F188" s="18"/>
      <c r="G188" s="54"/>
      <c r="H188" s="14"/>
    </row>
    <row r="189" spans="4:8" ht="18" customHeight="1" x14ac:dyDescent="0.25">
      <c r="D189" s="17"/>
      <c r="E189" s="15"/>
      <c r="F189" s="18"/>
      <c r="G189" s="54"/>
      <c r="H189" s="14"/>
    </row>
    <row r="190" spans="4:8" ht="18" customHeight="1" x14ac:dyDescent="0.25">
      <c r="D190" s="17"/>
      <c r="E190" s="15"/>
      <c r="F190" s="18"/>
      <c r="G190" s="54"/>
      <c r="H190" s="14"/>
    </row>
    <row r="191" spans="4:8" ht="18" customHeight="1" x14ac:dyDescent="0.25">
      <c r="D191" s="17"/>
      <c r="E191" s="15"/>
      <c r="F191" s="18"/>
      <c r="G191" s="54"/>
      <c r="H191" s="14"/>
    </row>
    <row r="192" spans="4:8" ht="18" customHeight="1" x14ac:dyDescent="0.25">
      <c r="D192" s="17"/>
      <c r="E192" s="15"/>
      <c r="F192" s="18"/>
      <c r="G192" s="54"/>
      <c r="H192" s="14"/>
    </row>
    <row r="193" spans="4:8" ht="18" customHeight="1" x14ac:dyDescent="0.25">
      <c r="D193" s="17"/>
      <c r="E193" s="15"/>
      <c r="F193" s="18"/>
      <c r="G193" s="54"/>
      <c r="H193" s="14"/>
    </row>
    <row r="194" spans="4:8" ht="18" customHeight="1" x14ac:dyDescent="0.25">
      <c r="D194" s="17"/>
      <c r="E194" s="15"/>
      <c r="F194" s="18"/>
      <c r="G194" s="54"/>
      <c r="H194" s="14"/>
    </row>
    <row r="195" spans="4:8" ht="18" customHeight="1" x14ac:dyDescent="0.25">
      <c r="D195" s="17"/>
      <c r="E195" s="15"/>
      <c r="F195" s="18"/>
      <c r="G195" s="54"/>
      <c r="H195" s="14"/>
    </row>
    <row r="196" spans="4:8" ht="18" customHeight="1" x14ac:dyDescent="0.25">
      <c r="D196" s="17"/>
      <c r="E196" s="15"/>
      <c r="F196" s="18"/>
      <c r="G196" s="54"/>
      <c r="H196" s="14"/>
    </row>
    <row r="197" spans="4:8" ht="18" customHeight="1" x14ac:dyDescent="0.25">
      <c r="D197" s="17"/>
      <c r="E197" s="15"/>
      <c r="F197" s="18"/>
      <c r="G197" s="54"/>
      <c r="H197" s="14"/>
    </row>
    <row r="198" spans="4:8" ht="18" customHeight="1" x14ac:dyDescent="0.25">
      <c r="D198" s="17"/>
      <c r="E198" s="15"/>
      <c r="F198" s="18"/>
      <c r="G198" s="54"/>
      <c r="H198" s="14"/>
    </row>
    <row r="199" spans="4:8" ht="18" customHeight="1" x14ac:dyDescent="0.25">
      <c r="D199" s="17"/>
      <c r="E199" s="15"/>
      <c r="F199" s="18"/>
      <c r="G199" s="54"/>
      <c r="H199" s="14"/>
    </row>
    <row r="200" spans="4:8" ht="18" customHeight="1" x14ac:dyDescent="0.25">
      <c r="D200" s="17"/>
      <c r="E200" s="15"/>
      <c r="F200" s="18"/>
      <c r="G200" s="54"/>
      <c r="H200" s="14"/>
    </row>
    <row r="201" spans="4:8" ht="18" customHeight="1" x14ac:dyDescent="0.25">
      <c r="D201" s="17"/>
      <c r="E201" s="15"/>
      <c r="F201" s="18"/>
      <c r="G201" s="54"/>
      <c r="H201" s="14"/>
    </row>
    <row r="202" spans="4:8" ht="18" customHeight="1" x14ac:dyDescent="0.25">
      <c r="D202" s="17"/>
      <c r="E202" s="15"/>
      <c r="F202" s="18"/>
      <c r="G202" s="54"/>
      <c r="H202" s="14"/>
    </row>
    <row r="203" spans="4:8" ht="18" customHeight="1" x14ac:dyDescent="0.25">
      <c r="D203" s="17"/>
      <c r="E203" s="15"/>
      <c r="F203" s="18"/>
      <c r="G203" s="54"/>
      <c r="H203" s="14"/>
    </row>
    <row r="204" spans="4:8" ht="18" customHeight="1" x14ac:dyDescent="0.25">
      <c r="D204" s="17"/>
      <c r="E204" s="15"/>
      <c r="F204" s="18"/>
      <c r="G204" s="54"/>
      <c r="H204" s="14"/>
    </row>
    <row r="205" spans="4:8" ht="18" customHeight="1" x14ac:dyDescent="0.25">
      <c r="D205" s="17"/>
      <c r="E205" s="15"/>
      <c r="F205" s="18"/>
      <c r="G205" s="54"/>
      <c r="H205" s="14"/>
    </row>
    <row r="206" spans="4:8" ht="18" customHeight="1" x14ac:dyDescent="0.25">
      <c r="D206" s="17"/>
      <c r="E206" s="15"/>
      <c r="F206" s="18"/>
      <c r="G206" s="54"/>
      <c r="H206" s="14"/>
    </row>
    <row r="207" spans="4:8" ht="18" customHeight="1" x14ac:dyDescent="0.25">
      <c r="D207" s="17"/>
      <c r="E207" s="15"/>
      <c r="F207" s="18"/>
      <c r="G207" s="54"/>
      <c r="H207" s="14"/>
    </row>
    <row r="208" spans="4:8" ht="18" customHeight="1" x14ac:dyDescent="0.25">
      <c r="D208" s="17"/>
      <c r="E208" s="15"/>
      <c r="F208" s="18"/>
      <c r="G208" s="54"/>
      <c r="H208" s="14"/>
    </row>
    <row r="209" spans="4:8" ht="18" customHeight="1" x14ac:dyDescent="0.25">
      <c r="D209" s="17"/>
      <c r="E209" s="15"/>
      <c r="F209" s="18"/>
      <c r="G209" s="54"/>
      <c r="H209" s="14"/>
    </row>
    <row r="210" spans="4:8" ht="18" customHeight="1" x14ac:dyDescent="0.25">
      <c r="D210" s="17"/>
      <c r="E210" s="15"/>
      <c r="F210" s="18"/>
      <c r="G210" s="54"/>
      <c r="H210" s="14"/>
    </row>
    <row r="211" spans="4:8" ht="18" customHeight="1" x14ac:dyDescent="0.25">
      <c r="D211" s="17"/>
      <c r="E211" s="15"/>
      <c r="F211" s="18"/>
      <c r="G211" s="54"/>
      <c r="H211" s="14"/>
    </row>
    <row r="212" spans="4:8" ht="18" customHeight="1" x14ac:dyDescent="0.25">
      <c r="D212" s="17"/>
      <c r="E212" s="15"/>
      <c r="F212" s="18"/>
      <c r="G212" s="54"/>
      <c r="H212" s="14"/>
    </row>
    <row r="213" spans="4:8" ht="18" customHeight="1" x14ac:dyDescent="0.25">
      <c r="D213" s="17"/>
      <c r="E213" s="15"/>
      <c r="F213" s="18"/>
      <c r="G213" s="54"/>
      <c r="H213" s="14"/>
    </row>
    <row r="214" spans="4:8" ht="18" customHeight="1" x14ac:dyDescent="0.25">
      <c r="D214" s="17"/>
      <c r="E214" s="15"/>
      <c r="F214" s="18"/>
      <c r="G214" s="54"/>
      <c r="H214" s="14"/>
    </row>
    <row r="215" spans="4:8" ht="18" customHeight="1" x14ac:dyDescent="0.25">
      <c r="D215" s="17"/>
      <c r="E215" s="15"/>
      <c r="F215" s="18"/>
      <c r="G215" s="54"/>
      <c r="H215" s="14"/>
    </row>
    <row r="216" spans="4:8" ht="18" customHeight="1" x14ac:dyDescent="0.25">
      <c r="D216" s="17"/>
      <c r="E216" s="15"/>
      <c r="F216" s="18"/>
      <c r="G216" s="54"/>
      <c r="H216" s="14"/>
    </row>
    <row r="217" spans="4:8" ht="18" customHeight="1" x14ac:dyDescent="0.25">
      <c r="D217" s="17"/>
      <c r="E217" s="15"/>
      <c r="F217" s="18"/>
      <c r="G217" s="54"/>
      <c r="H217" s="14"/>
    </row>
    <row r="218" spans="4:8" ht="18" customHeight="1" x14ac:dyDescent="0.25">
      <c r="D218" s="17"/>
      <c r="E218" s="15"/>
      <c r="F218" s="18"/>
      <c r="G218" s="54"/>
      <c r="H218" s="14"/>
    </row>
    <row r="219" spans="4:8" ht="18" customHeight="1" x14ac:dyDescent="0.25">
      <c r="D219" s="17"/>
      <c r="E219" s="15"/>
      <c r="F219" s="18"/>
      <c r="G219" s="54"/>
      <c r="H219" s="14"/>
    </row>
    <row r="220" spans="4:8" ht="18" customHeight="1" x14ac:dyDescent="0.25">
      <c r="D220" s="17"/>
      <c r="E220" s="15"/>
      <c r="F220" s="18"/>
      <c r="G220" s="54"/>
      <c r="H220" s="14"/>
    </row>
    <row r="221" spans="4:8" ht="18" customHeight="1" x14ac:dyDescent="0.25">
      <c r="D221" s="17"/>
      <c r="E221" s="15"/>
      <c r="F221" s="18"/>
      <c r="G221" s="54"/>
      <c r="H221" s="14"/>
    </row>
    <row r="222" spans="4:8" ht="18" customHeight="1" x14ac:dyDescent="0.25">
      <c r="D222" s="17"/>
      <c r="E222" s="15"/>
      <c r="F222" s="18"/>
      <c r="G222" s="54"/>
      <c r="H222" s="14"/>
    </row>
    <row r="223" spans="4:8" ht="18" customHeight="1" x14ac:dyDescent="0.25">
      <c r="D223" s="17"/>
      <c r="E223" s="15"/>
      <c r="F223" s="18"/>
      <c r="G223" s="54"/>
      <c r="H223" s="14"/>
    </row>
    <row r="224" spans="4:8" ht="18" customHeight="1" x14ac:dyDescent="0.25">
      <c r="D224" s="17"/>
      <c r="E224" s="15"/>
      <c r="F224" s="18"/>
      <c r="G224" s="54"/>
      <c r="H224" s="14"/>
    </row>
    <row r="225" spans="4:8" ht="18" customHeight="1" x14ac:dyDescent="0.25">
      <c r="D225" s="17"/>
      <c r="E225" s="15"/>
      <c r="F225" s="18"/>
      <c r="G225" s="54"/>
      <c r="H225" s="14"/>
    </row>
    <row r="226" spans="4:8" ht="18" customHeight="1" x14ac:dyDescent="0.25">
      <c r="D226" s="17"/>
      <c r="E226" s="15"/>
      <c r="F226" s="18"/>
      <c r="G226" s="54"/>
      <c r="H226" s="14"/>
    </row>
    <row r="227" spans="4:8" ht="18" customHeight="1" x14ac:dyDescent="0.25">
      <c r="D227" s="17"/>
      <c r="E227" s="15"/>
      <c r="F227" s="18"/>
      <c r="G227" s="54"/>
      <c r="H227" s="14"/>
    </row>
    <row r="228" spans="4:8" ht="18" customHeight="1" x14ac:dyDescent="0.25">
      <c r="D228" s="17"/>
      <c r="E228" s="15"/>
      <c r="F228" s="18"/>
      <c r="G228" s="54"/>
      <c r="H228" s="14"/>
    </row>
    <row r="229" spans="4:8" ht="18" customHeight="1" x14ac:dyDescent="0.25">
      <c r="D229" s="17"/>
      <c r="E229" s="15"/>
      <c r="F229" s="18"/>
      <c r="G229" s="54"/>
      <c r="H229" s="14"/>
    </row>
    <row r="230" spans="4:8" ht="18" customHeight="1" x14ac:dyDescent="0.25">
      <c r="D230" s="17"/>
      <c r="E230" s="15"/>
      <c r="F230" s="18"/>
      <c r="G230" s="54"/>
      <c r="H230" s="14"/>
    </row>
    <row r="231" spans="4:8" ht="18" customHeight="1" x14ac:dyDescent="0.25">
      <c r="D231" s="17"/>
      <c r="E231" s="15"/>
      <c r="F231" s="18"/>
      <c r="G231" s="54"/>
      <c r="H231" s="14"/>
    </row>
    <row r="232" spans="4:8" ht="18" customHeight="1" x14ac:dyDescent="0.25">
      <c r="D232" s="17"/>
      <c r="E232" s="15"/>
      <c r="F232" s="18"/>
      <c r="G232" s="54"/>
      <c r="H232" s="14"/>
    </row>
    <row r="233" spans="4:8" ht="18" customHeight="1" x14ac:dyDescent="0.25">
      <c r="D233" s="17"/>
      <c r="E233" s="15"/>
      <c r="F233" s="18"/>
      <c r="G233" s="54"/>
      <c r="H233" s="14"/>
    </row>
    <row r="234" spans="4:8" ht="18" customHeight="1" x14ac:dyDescent="0.25">
      <c r="D234" s="17"/>
      <c r="E234" s="15"/>
      <c r="F234" s="18"/>
      <c r="G234" s="54"/>
      <c r="H234" s="14"/>
    </row>
    <row r="235" spans="4:8" ht="18" customHeight="1" x14ac:dyDescent="0.25">
      <c r="D235" s="17"/>
      <c r="E235" s="15"/>
      <c r="F235" s="18"/>
      <c r="G235" s="54"/>
      <c r="H235" s="14"/>
    </row>
    <row r="236" spans="4:8" ht="18" customHeight="1" x14ac:dyDescent="0.25">
      <c r="D236" s="17"/>
      <c r="E236" s="15"/>
      <c r="F236" s="18"/>
      <c r="G236" s="54"/>
      <c r="H236" s="14"/>
    </row>
    <row r="237" spans="4:8" ht="18" customHeight="1" x14ac:dyDescent="0.25">
      <c r="D237" s="17"/>
      <c r="E237" s="15"/>
      <c r="F237" s="18"/>
      <c r="G237" s="54"/>
      <c r="H237" s="14"/>
    </row>
    <row r="238" spans="4:8" ht="18" customHeight="1" x14ac:dyDescent="0.25">
      <c r="D238" s="17"/>
      <c r="E238" s="15"/>
      <c r="F238" s="18"/>
      <c r="G238" s="54"/>
      <c r="H238" s="14"/>
    </row>
    <row r="239" spans="4:8" ht="18" customHeight="1" x14ac:dyDescent="0.25">
      <c r="D239" s="17"/>
      <c r="E239" s="15"/>
      <c r="F239" s="18"/>
      <c r="G239" s="54"/>
      <c r="H239" s="14"/>
    </row>
    <row r="240" spans="4:8" ht="18" customHeight="1" x14ac:dyDescent="0.25">
      <c r="D240" s="17"/>
      <c r="E240" s="15"/>
      <c r="F240" s="18"/>
      <c r="G240" s="54"/>
      <c r="H240" s="14"/>
    </row>
    <row r="241" spans="4:8" ht="18" customHeight="1" x14ac:dyDescent="0.25">
      <c r="D241" s="17"/>
      <c r="E241" s="15"/>
      <c r="F241" s="18"/>
      <c r="G241" s="54"/>
      <c r="H241" s="14"/>
    </row>
    <row r="242" spans="4:8" ht="18" customHeight="1" x14ac:dyDescent="0.25">
      <c r="D242" s="17"/>
      <c r="E242" s="15"/>
      <c r="F242" s="18"/>
      <c r="G242" s="54"/>
      <c r="H242" s="14"/>
    </row>
    <row r="243" spans="4:8" ht="18" customHeight="1" x14ac:dyDescent="0.25">
      <c r="D243" s="17"/>
      <c r="E243" s="15"/>
      <c r="F243" s="18"/>
      <c r="G243" s="54"/>
      <c r="H243" s="14"/>
    </row>
    <row r="244" spans="4:8" ht="18" customHeight="1" x14ac:dyDescent="0.25">
      <c r="D244" s="17"/>
      <c r="E244" s="15"/>
      <c r="F244" s="18"/>
      <c r="G244" s="54"/>
      <c r="H244" s="14"/>
    </row>
    <row r="245" spans="4:8" ht="18" customHeight="1" x14ac:dyDescent="0.25">
      <c r="D245" s="17"/>
      <c r="E245" s="15"/>
      <c r="F245" s="18"/>
      <c r="G245" s="54"/>
      <c r="H245" s="14"/>
    </row>
    <row r="246" spans="4:8" ht="18" customHeight="1" x14ac:dyDescent="0.25">
      <c r="D246" s="17"/>
      <c r="E246" s="15"/>
      <c r="F246" s="18"/>
      <c r="G246" s="54"/>
      <c r="H246" s="14"/>
    </row>
    <row r="247" spans="4:8" ht="18" customHeight="1" x14ac:dyDescent="0.25">
      <c r="D247" s="17"/>
      <c r="E247" s="15"/>
      <c r="F247" s="18"/>
      <c r="G247" s="54"/>
      <c r="H247" s="14"/>
    </row>
    <row r="248" spans="4:8" ht="18" customHeight="1" x14ac:dyDescent="0.25">
      <c r="D248" s="17"/>
      <c r="E248" s="15"/>
      <c r="F248" s="18"/>
      <c r="G248" s="54"/>
      <c r="H248" s="14"/>
    </row>
    <row r="249" spans="4:8" ht="18" customHeight="1" x14ac:dyDescent="0.25">
      <c r="D249" s="17"/>
      <c r="E249" s="15"/>
      <c r="F249" s="18"/>
      <c r="G249" s="54"/>
      <c r="H249" s="14"/>
    </row>
    <row r="250" spans="4:8" ht="18" customHeight="1" x14ac:dyDescent="0.25">
      <c r="D250" s="17"/>
      <c r="E250" s="15"/>
      <c r="F250" s="18"/>
      <c r="G250" s="54"/>
      <c r="H250" s="14"/>
    </row>
    <row r="251" spans="4:8" ht="18" customHeight="1" x14ac:dyDescent="0.25">
      <c r="D251" s="17"/>
      <c r="E251" s="15"/>
      <c r="F251" s="18"/>
      <c r="G251" s="54"/>
      <c r="H251" s="14"/>
    </row>
    <row r="252" spans="4:8" ht="18" customHeight="1" x14ac:dyDescent="0.25">
      <c r="D252" s="17"/>
      <c r="E252" s="15"/>
      <c r="F252" s="18"/>
      <c r="G252" s="54"/>
      <c r="H252" s="14"/>
    </row>
    <row r="253" spans="4:8" ht="18" customHeight="1" x14ac:dyDescent="0.25">
      <c r="D253" s="17"/>
      <c r="E253" s="15"/>
      <c r="F253" s="18"/>
      <c r="G253" s="54"/>
      <c r="H253" s="14"/>
    </row>
    <row r="254" spans="4:8" ht="18" customHeight="1" x14ac:dyDescent="0.25">
      <c r="D254" s="17"/>
      <c r="E254" s="15"/>
      <c r="F254" s="18"/>
      <c r="G254" s="54"/>
      <c r="H254" s="14"/>
    </row>
    <row r="255" spans="4:8" ht="18" customHeight="1" x14ac:dyDescent="0.25">
      <c r="D255" s="17"/>
      <c r="E255" s="15"/>
      <c r="F255" s="18"/>
      <c r="G255" s="54"/>
      <c r="H255" s="14"/>
    </row>
    <row r="256" spans="4:8" ht="18" customHeight="1" x14ac:dyDescent="0.25">
      <c r="D256" s="17"/>
      <c r="E256" s="15"/>
      <c r="F256" s="18"/>
      <c r="G256" s="54"/>
      <c r="H256" s="14"/>
    </row>
    <row r="257" spans="4:8" ht="18" customHeight="1" x14ac:dyDescent="0.25">
      <c r="D257" s="17"/>
      <c r="E257" s="15"/>
      <c r="F257" s="18"/>
      <c r="G257" s="54"/>
      <c r="H257" s="14"/>
    </row>
    <row r="258" spans="4:8" ht="18" customHeight="1" x14ac:dyDescent="0.25">
      <c r="D258" s="17"/>
      <c r="E258" s="15"/>
      <c r="F258" s="18"/>
      <c r="G258" s="54"/>
      <c r="H258" s="14"/>
    </row>
    <row r="259" spans="4:8" ht="18" customHeight="1" x14ac:dyDescent="0.25">
      <c r="D259" s="17"/>
      <c r="E259" s="15"/>
      <c r="F259" s="18"/>
      <c r="G259" s="54"/>
      <c r="H259" s="14"/>
    </row>
    <row r="260" spans="4:8" ht="18" customHeight="1" x14ac:dyDescent="0.25">
      <c r="D260" s="17"/>
      <c r="E260" s="15"/>
      <c r="F260" s="18"/>
      <c r="G260" s="54"/>
      <c r="H260" s="14"/>
    </row>
    <row r="261" spans="4:8" ht="18" customHeight="1" x14ac:dyDescent="0.25">
      <c r="D261" s="17"/>
      <c r="E261" s="15"/>
      <c r="F261" s="18"/>
      <c r="G261" s="54"/>
      <c r="H261" s="14"/>
    </row>
    <row r="262" spans="4:8" ht="18" customHeight="1" x14ac:dyDescent="0.25">
      <c r="D262" s="17"/>
      <c r="E262" s="15"/>
      <c r="F262" s="18"/>
      <c r="G262" s="54"/>
      <c r="H262" s="14"/>
    </row>
    <row r="263" spans="4:8" ht="18" customHeight="1" x14ac:dyDescent="0.25">
      <c r="D263" s="17"/>
      <c r="E263" s="15"/>
      <c r="F263" s="18"/>
      <c r="G263" s="54"/>
      <c r="H263" s="14"/>
    </row>
    <row r="264" spans="4:8" ht="18" customHeight="1" x14ac:dyDescent="0.25">
      <c r="D264" s="17"/>
      <c r="E264" s="15"/>
      <c r="F264" s="18"/>
      <c r="G264" s="54"/>
      <c r="H264" s="14"/>
    </row>
    <row r="265" spans="4:8" ht="18" customHeight="1" x14ac:dyDescent="0.25">
      <c r="D265" s="17"/>
      <c r="E265" s="15"/>
      <c r="F265" s="18"/>
      <c r="G265" s="54"/>
      <c r="H265" s="14"/>
    </row>
    <row r="266" spans="4:8" ht="18" customHeight="1" x14ac:dyDescent="0.25">
      <c r="D266" s="17"/>
      <c r="E266" s="15"/>
      <c r="F266" s="18"/>
      <c r="G266" s="54"/>
      <c r="H266" s="14"/>
    </row>
    <row r="267" spans="4:8" ht="18" customHeight="1" x14ac:dyDescent="0.25">
      <c r="D267" s="17"/>
      <c r="E267" s="15"/>
      <c r="F267" s="18"/>
      <c r="G267" s="54"/>
      <c r="H267" s="14"/>
    </row>
    <row r="268" spans="4:8" ht="18" customHeight="1" x14ac:dyDescent="0.25">
      <c r="D268" s="17"/>
      <c r="E268" s="15"/>
      <c r="F268" s="18"/>
      <c r="G268" s="54"/>
      <c r="H268" s="14"/>
    </row>
    <row r="269" spans="4:8" ht="18" customHeight="1" x14ac:dyDescent="0.25">
      <c r="D269" s="17"/>
      <c r="E269" s="15"/>
      <c r="F269" s="18"/>
      <c r="G269" s="54"/>
      <c r="H269" s="14"/>
    </row>
    <row r="270" spans="4:8" ht="18" customHeight="1" x14ac:dyDescent="0.25">
      <c r="D270" s="17"/>
      <c r="E270" s="15"/>
      <c r="F270" s="18"/>
      <c r="G270" s="54"/>
      <c r="H270" s="14"/>
    </row>
    <row r="271" spans="4:8" ht="18" customHeight="1" x14ac:dyDescent="0.25">
      <c r="D271" s="17"/>
      <c r="E271" s="15"/>
      <c r="F271" s="18"/>
      <c r="G271" s="54"/>
      <c r="H271" s="14"/>
    </row>
    <row r="272" spans="4:8" ht="18" customHeight="1" x14ac:dyDescent="0.25">
      <c r="D272" s="17"/>
      <c r="E272" s="15"/>
      <c r="F272" s="18"/>
      <c r="G272" s="54"/>
      <c r="H272" s="14"/>
    </row>
    <row r="273" spans="4:8" ht="18" customHeight="1" x14ac:dyDescent="0.25">
      <c r="D273" s="17"/>
      <c r="E273" s="15"/>
      <c r="F273" s="18"/>
      <c r="G273" s="54"/>
      <c r="H273" s="14"/>
    </row>
    <row r="274" spans="4:8" ht="18" customHeight="1" x14ac:dyDescent="0.25">
      <c r="D274" s="17"/>
      <c r="E274" s="15"/>
      <c r="F274" s="18"/>
      <c r="G274" s="54"/>
      <c r="H274" s="14"/>
    </row>
    <row r="275" spans="4:8" ht="18" customHeight="1" x14ac:dyDescent="0.25">
      <c r="D275" s="17"/>
      <c r="E275" s="15"/>
      <c r="F275" s="18"/>
      <c r="G275" s="54"/>
      <c r="H275" s="14"/>
    </row>
    <row r="276" spans="4:8" ht="18" customHeight="1" x14ac:dyDescent="0.25">
      <c r="D276" s="17"/>
      <c r="E276" s="15"/>
      <c r="F276" s="18"/>
      <c r="G276" s="54"/>
      <c r="H276" s="14"/>
    </row>
    <row r="277" spans="4:8" ht="18" customHeight="1" x14ac:dyDescent="0.25">
      <c r="D277" s="17"/>
      <c r="E277" s="15"/>
      <c r="F277" s="18"/>
      <c r="G277" s="54"/>
      <c r="H277" s="14"/>
    </row>
    <row r="278" spans="4:8" ht="18" customHeight="1" x14ac:dyDescent="0.25">
      <c r="D278" s="17"/>
      <c r="E278" s="15"/>
      <c r="F278" s="18"/>
      <c r="G278" s="54"/>
      <c r="H278" s="14"/>
    </row>
    <row r="279" spans="4:8" ht="18" customHeight="1" x14ac:dyDescent="0.25">
      <c r="D279" s="17"/>
      <c r="E279" s="15"/>
      <c r="F279" s="18"/>
      <c r="G279" s="54"/>
      <c r="H279" s="14"/>
    </row>
    <row r="280" spans="4:8" ht="18" customHeight="1" x14ac:dyDescent="0.25">
      <c r="D280" s="17"/>
      <c r="E280" s="15"/>
      <c r="F280" s="18"/>
      <c r="G280" s="54"/>
      <c r="H280" s="14"/>
    </row>
    <row r="281" spans="4:8" ht="18" customHeight="1" x14ac:dyDescent="0.25">
      <c r="D281" s="17"/>
      <c r="E281" s="15"/>
      <c r="F281" s="18"/>
      <c r="G281" s="54"/>
      <c r="H281" s="14"/>
    </row>
    <row r="282" spans="4:8" ht="18" customHeight="1" x14ac:dyDescent="0.25">
      <c r="D282" s="17"/>
      <c r="E282" s="15"/>
      <c r="F282" s="18"/>
      <c r="G282" s="54"/>
      <c r="H282" s="14"/>
    </row>
    <row r="283" spans="4:8" ht="18" customHeight="1" x14ac:dyDescent="0.25">
      <c r="D283" s="17"/>
      <c r="E283" s="15"/>
      <c r="F283" s="18"/>
      <c r="G283" s="54"/>
      <c r="H283" s="14"/>
    </row>
    <row r="284" spans="4:8" ht="18" customHeight="1" x14ac:dyDescent="0.25">
      <c r="D284" s="17"/>
      <c r="E284" s="15"/>
      <c r="F284" s="18"/>
      <c r="G284" s="54"/>
      <c r="H284" s="14"/>
    </row>
    <row r="285" spans="4:8" ht="18" customHeight="1" x14ac:dyDescent="0.25">
      <c r="D285" s="17"/>
      <c r="E285" s="15"/>
      <c r="F285" s="18"/>
      <c r="G285" s="54"/>
      <c r="H285" s="14"/>
    </row>
    <row r="286" spans="4:8" ht="18" customHeight="1" x14ac:dyDescent="0.25">
      <c r="D286" s="17"/>
      <c r="E286" s="15"/>
      <c r="F286" s="18"/>
      <c r="G286" s="54"/>
      <c r="H286" s="14"/>
    </row>
    <row r="287" spans="4:8" ht="18" customHeight="1" x14ac:dyDescent="0.25">
      <c r="D287" s="17"/>
      <c r="E287" s="15"/>
      <c r="F287" s="18"/>
      <c r="G287" s="54"/>
      <c r="H287" s="14"/>
    </row>
    <row r="288" spans="4:8" ht="18" customHeight="1" x14ac:dyDescent="0.25">
      <c r="D288" s="17"/>
      <c r="E288" s="15"/>
      <c r="F288" s="18"/>
      <c r="G288" s="54"/>
      <c r="H288" s="14"/>
    </row>
    <row r="289" spans="4:8" ht="18" customHeight="1" x14ac:dyDescent="0.25">
      <c r="D289" s="17"/>
      <c r="E289" s="15"/>
      <c r="F289" s="18"/>
      <c r="G289" s="54"/>
      <c r="H289" s="14"/>
    </row>
    <row r="290" spans="4:8" ht="18" customHeight="1" x14ac:dyDescent="0.25">
      <c r="D290" s="17"/>
      <c r="E290" s="15"/>
      <c r="F290" s="18"/>
      <c r="G290" s="54"/>
      <c r="H290" s="14"/>
    </row>
    <row r="291" spans="4:8" ht="18" customHeight="1" x14ac:dyDescent="0.25">
      <c r="D291" s="17"/>
      <c r="E291" s="15"/>
      <c r="F291" s="18"/>
      <c r="G291" s="54"/>
      <c r="H291" s="14"/>
    </row>
    <row r="292" spans="4:8" ht="18" customHeight="1" x14ac:dyDescent="0.25">
      <c r="D292" s="17"/>
      <c r="E292" s="15"/>
      <c r="F292" s="18"/>
      <c r="G292" s="54"/>
      <c r="H292" s="14"/>
    </row>
    <row r="293" spans="4:8" ht="18" customHeight="1" x14ac:dyDescent="0.25">
      <c r="D293" s="17"/>
      <c r="E293" s="15"/>
      <c r="F293" s="18"/>
      <c r="G293" s="54"/>
      <c r="H293" s="14"/>
    </row>
    <row r="294" spans="4:8" ht="18" customHeight="1" x14ac:dyDescent="0.25">
      <c r="D294" s="17"/>
      <c r="E294" s="15"/>
      <c r="F294" s="18"/>
      <c r="G294" s="54"/>
      <c r="H294" s="14"/>
    </row>
    <row r="295" spans="4:8" ht="18" customHeight="1" x14ac:dyDescent="0.25">
      <c r="D295" s="17"/>
      <c r="E295" s="15"/>
      <c r="F295" s="18"/>
      <c r="G295" s="54"/>
      <c r="H295" s="14"/>
    </row>
    <row r="296" spans="4:8" ht="18" customHeight="1" x14ac:dyDescent="0.25">
      <c r="D296" s="17"/>
      <c r="E296" s="15"/>
      <c r="F296" s="18"/>
      <c r="G296" s="54"/>
      <c r="H296" s="14"/>
    </row>
    <row r="297" spans="4:8" ht="18" customHeight="1" x14ac:dyDescent="0.25">
      <c r="D297" s="17"/>
      <c r="E297" s="15"/>
      <c r="F297" s="18"/>
      <c r="G297" s="54"/>
      <c r="H297" s="14"/>
    </row>
    <row r="298" spans="4:8" ht="18" customHeight="1" x14ac:dyDescent="0.25">
      <c r="D298" s="17"/>
      <c r="E298" s="15"/>
      <c r="F298" s="18"/>
      <c r="G298" s="54"/>
      <c r="H298" s="14"/>
    </row>
    <row r="299" spans="4:8" ht="18" customHeight="1" x14ac:dyDescent="0.25">
      <c r="D299" s="17"/>
      <c r="E299" s="15"/>
      <c r="F299" s="18"/>
      <c r="G299" s="54"/>
      <c r="H299" s="14"/>
    </row>
    <row r="300" spans="4:8" ht="18" customHeight="1" x14ac:dyDescent="0.25">
      <c r="D300" s="17"/>
      <c r="E300" s="15"/>
      <c r="F300" s="18"/>
      <c r="G300" s="54"/>
      <c r="H300" s="14"/>
    </row>
    <row r="301" spans="4:8" ht="18" customHeight="1" x14ac:dyDescent="0.25">
      <c r="D301" s="17"/>
      <c r="E301" s="15"/>
      <c r="F301" s="18"/>
      <c r="G301" s="54"/>
      <c r="H301" s="14"/>
    </row>
    <row r="302" spans="4:8" ht="18" customHeight="1" x14ac:dyDescent="0.25">
      <c r="D302" s="17"/>
      <c r="E302" s="15"/>
      <c r="F302" s="18"/>
      <c r="G302" s="54"/>
      <c r="H302" s="14"/>
    </row>
    <row r="303" spans="4:8" ht="18" customHeight="1" x14ac:dyDescent="0.25">
      <c r="D303" s="17"/>
      <c r="E303" s="15"/>
      <c r="F303" s="18"/>
      <c r="G303" s="54"/>
      <c r="H303" s="14"/>
    </row>
    <row r="304" spans="4:8" ht="18" customHeight="1" x14ac:dyDescent="0.25">
      <c r="D304" s="17"/>
      <c r="E304" s="15"/>
      <c r="F304" s="18"/>
      <c r="G304" s="54"/>
      <c r="H304" s="14"/>
    </row>
    <row r="305" spans="4:8" ht="18" customHeight="1" x14ac:dyDescent="0.25">
      <c r="D305" s="17"/>
      <c r="E305" s="15"/>
      <c r="F305" s="18"/>
      <c r="G305" s="54"/>
      <c r="H305" s="14"/>
    </row>
    <row r="306" spans="4:8" ht="18" customHeight="1" x14ac:dyDescent="0.25">
      <c r="D306" s="17"/>
      <c r="E306" s="15"/>
      <c r="F306" s="18"/>
      <c r="G306" s="54"/>
      <c r="H306" s="14"/>
    </row>
    <row r="307" spans="4:8" ht="18" customHeight="1" x14ac:dyDescent="0.25">
      <c r="D307" s="17"/>
      <c r="E307" s="15"/>
      <c r="F307" s="18"/>
      <c r="G307" s="54"/>
      <c r="H307" s="14"/>
    </row>
    <row r="308" spans="4:8" ht="18" customHeight="1" x14ac:dyDescent="0.25">
      <c r="D308" s="17"/>
      <c r="E308" s="15"/>
      <c r="F308" s="18"/>
      <c r="G308" s="54"/>
      <c r="H308" s="14"/>
    </row>
    <row r="309" spans="4:8" ht="18" customHeight="1" x14ac:dyDescent="0.25">
      <c r="D309" s="17"/>
      <c r="E309" s="15"/>
      <c r="F309" s="18"/>
      <c r="G309" s="54"/>
      <c r="H309" s="14"/>
    </row>
    <row r="310" spans="4:8" ht="18" customHeight="1" x14ac:dyDescent="0.25">
      <c r="D310" s="17"/>
      <c r="E310" s="15"/>
      <c r="F310" s="18"/>
      <c r="G310" s="54"/>
      <c r="H310" s="14"/>
    </row>
    <row r="311" spans="4:8" ht="18" customHeight="1" x14ac:dyDescent="0.25">
      <c r="D311" s="17"/>
      <c r="E311" s="15"/>
      <c r="F311" s="18"/>
      <c r="G311" s="54"/>
      <c r="H311" s="14"/>
    </row>
    <row r="312" spans="4:8" ht="18" customHeight="1" x14ac:dyDescent="0.25">
      <c r="D312" s="17"/>
      <c r="E312" s="15"/>
      <c r="F312" s="18"/>
      <c r="G312" s="54"/>
      <c r="H312" s="14"/>
    </row>
    <row r="313" spans="4:8" ht="18" customHeight="1" x14ac:dyDescent="0.25">
      <c r="D313" s="17"/>
      <c r="E313" s="15"/>
      <c r="F313" s="18"/>
      <c r="G313" s="54"/>
      <c r="H313" s="14"/>
    </row>
    <row r="314" spans="4:8" ht="18" customHeight="1" x14ac:dyDescent="0.25">
      <c r="D314" s="17"/>
      <c r="E314" s="15"/>
      <c r="F314" s="18"/>
      <c r="G314" s="54"/>
      <c r="H314" s="14"/>
    </row>
    <row r="315" spans="4:8" ht="18" customHeight="1" x14ac:dyDescent="0.25">
      <c r="D315" s="17"/>
      <c r="E315" s="15"/>
      <c r="F315" s="18"/>
      <c r="G315" s="54"/>
      <c r="H315" s="14"/>
    </row>
    <row r="316" spans="4:8" ht="18" customHeight="1" x14ac:dyDescent="0.25">
      <c r="D316" s="17"/>
      <c r="E316" s="15"/>
      <c r="F316" s="18"/>
      <c r="G316" s="54"/>
      <c r="H316" s="14"/>
    </row>
    <row r="317" spans="4:8" ht="18" customHeight="1" x14ac:dyDescent="0.25">
      <c r="D317" s="17"/>
      <c r="E317" s="15"/>
      <c r="F317" s="18"/>
      <c r="G317" s="54"/>
      <c r="H317" s="14"/>
    </row>
    <row r="318" spans="4:8" ht="18" customHeight="1" x14ac:dyDescent="0.25">
      <c r="D318" s="17"/>
      <c r="E318" s="15"/>
      <c r="F318" s="18"/>
      <c r="G318" s="54"/>
      <c r="H318" s="14"/>
    </row>
    <row r="319" spans="4:8" ht="18" customHeight="1" x14ac:dyDescent="0.25">
      <c r="D319" s="17"/>
      <c r="E319" s="15"/>
      <c r="F319" s="18"/>
      <c r="G319" s="54"/>
      <c r="H319" s="14"/>
    </row>
    <row r="320" spans="4:8" ht="18" customHeight="1" x14ac:dyDescent="0.25">
      <c r="D320" s="17"/>
      <c r="E320" s="15"/>
      <c r="F320" s="18"/>
      <c r="G320" s="54"/>
      <c r="H320" s="14"/>
    </row>
    <row r="321" spans="4:8" ht="18" customHeight="1" x14ac:dyDescent="0.25">
      <c r="D321" s="17"/>
      <c r="E321" s="15"/>
      <c r="F321" s="18"/>
      <c r="G321" s="54"/>
      <c r="H321" s="14"/>
    </row>
    <row r="322" spans="4:8" ht="18" customHeight="1" x14ac:dyDescent="0.25">
      <c r="D322" s="17"/>
      <c r="E322" s="15"/>
      <c r="F322" s="18"/>
      <c r="G322" s="54"/>
      <c r="H322" s="14"/>
    </row>
    <row r="323" spans="4:8" ht="18" customHeight="1" x14ac:dyDescent="0.25">
      <c r="D323" s="17"/>
      <c r="E323" s="15"/>
      <c r="F323" s="18"/>
      <c r="G323" s="54"/>
      <c r="H323" s="14"/>
    </row>
    <row r="324" spans="4:8" ht="18" customHeight="1" x14ac:dyDescent="0.25">
      <c r="D324" s="17"/>
      <c r="E324" s="15"/>
      <c r="F324" s="18"/>
      <c r="G324" s="54"/>
      <c r="H324" s="14"/>
    </row>
    <row r="325" spans="4:8" ht="18" customHeight="1" x14ac:dyDescent="0.25">
      <c r="D325" s="17"/>
      <c r="E325" s="15"/>
      <c r="F325" s="18"/>
      <c r="G325" s="54"/>
      <c r="H325" s="14"/>
    </row>
    <row r="326" spans="4:8" ht="18" customHeight="1" x14ac:dyDescent="0.25">
      <c r="D326" s="17"/>
      <c r="E326" s="15"/>
      <c r="F326" s="18"/>
      <c r="G326" s="54"/>
      <c r="H326" s="14"/>
    </row>
    <row r="327" spans="4:8" ht="18" customHeight="1" x14ac:dyDescent="0.25">
      <c r="D327" s="17"/>
      <c r="E327" s="15"/>
      <c r="F327" s="18"/>
      <c r="G327" s="54"/>
      <c r="H327" s="14"/>
    </row>
    <row r="328" spans="4:8" ht="18" customHeight="1" x14ac:dyDescent="0.25">
      <c r="D328" s="17"/>
      <c r="E328" s="15"/>
      <c r="F328" s="18"/>
      <c r="G328" s="54"/>
      <c r="H328" s="14"/>
    </row>
    <row r="329" spans="4:8" ht="18" customHeight="1" x14ac:dyDescent="0.25">
      <c r="D329" s="17"/>
      <c r="E329" s="15"/>
      <c r="F329" s="18"/>
      <c r="G329" s="54"/>
      <c r="H329" s="14"/>
    </row>
  </sheetData>
  <mergeCells count="1">
    <mergeCell ref="D2:H4"/>
  </mergeCells>
  <conditionalFormatting sqref="E6:E44">
    <cfRule type="containsText" dxfId="17" priority="243" operator="containsText" text="Receita">
      <formula>NOT(ISERROR(SEARCH("Receita",E6)))</formula>
    </cfRule>
    <cfRule type="containsText" dxfId="16" priority="244" operator="containsText" text="Despesa">
      <formula>NOT(ISERROR(SEARCH("Despesa",E6)))</formula>
    </cfRule>
  </conditionalFormatting>
  <conditionalFormatting sqref="E13">
    <cfRule type="containsText" dxfId="15" priority="5" operator="containsText" text="Receita">
      <formula>NOT(ISERROR(SEARCH("Receita",E13)))</formula>
    </cfRule>
    <cfRule type="containsText" dxfId="14" priority="6" operator="containsText" text="Despesa">
      <formula>NOT(ISERROR(SEARCH("Despesa",E13)))</formula>
    </cfRule>
  </conditionalFormatting>
  <conditionalFormatting sqref="E14">
    <cfRule type="containsText" dxfId="13" priority="3" operator="containsText" text="Receita">
      <formula>NOT(ISERROR(SEARCH("Receita",E14)))</formula>
    </cfRule>
    <cfRule type="containsText" dxfId="12" priority="4" operator="containsText" text="Despesa">
      <formula>NOT(ISERROR(SEARCH("Despesa",E14)))</formula>
    </cfRule>
  </conditionalFormatting>
  <conditionalFormatting sqref="E45:E329">
    <cfRule type="containsText" dxfId="11" priority="1" operator="containsText" text="Receita">
      <formula>NOT(ISERROR(SEARCH("Receita",E45)))</formula>
    </cfRule>
    <cfRule type="containsText" dxfId="10" priority="2" operator="containsText" text="Despesa">
      <formula>NOT(ISERROR(SEARCH("Despesa",E45)))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D29:D44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OFFSET('Validação de Dados'!$F$6,0,0,COUNTA('Validação de Dados'!$F:$F),1)</xm:f>
          </x14:formula1>
          <xm:sqref>E6:E329</xm:sqref>
        </x14:dataValidation>
        <x14:dataValidation type="list" allowBlank="1" showInputMessage="1" showErrorMessage="1">
          <x14:formula1>
            <xm:f xml:space="preserve"> IF($E6="Receita",OFFSET('Validação de Dados'!$H$6,0,0,COUNTA('Validação de Dados'!$H:$H),1),OFFSET('Validação de Dados'!$J$6,0,0,COUNTA('Validação de Dados'!$J:$J),1))</xm:f>
          </x14:formula1>
          <xm:sqref>F6:F329</xm:sqref>
        </x14:dataValidation>
        <x14:dataValidation type="list" allowBlank="1" showInputMessage="1" showErrorMessage="1">
          <x14:formula1>
            <xm:f>OFFSET('Validação de Dados'!$M$7,0,0,COUNTA('Validação de Dados'!$M:$M),1)</xm:f>
          </x14:formula1>
          <xm:sqref>D6:D329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M29"/>
  <sheetViews>
    <sheetView showGridLines="0" workbookViewId="0">
      <selection activeCell="I30" sqref="I30"/>
    </sheetView>
  </sheetViews>
  <sheetFormatPr defaultRowHeight="15" x14ac:dyDescent="0.25"/>
  <cols>
    <col min="6" max="6" width="15.85546875" customWidth="1"/>
    <col min="8" max="8" width="28.7109375" customWidth="1"/>
    <col min="10" max="10" width="45.7109375" customWidth="1"/>
    <col min="13" max="13" width="12.140625" customWidth="1"/>
  </cols>
  <sheetData>
    <row r="5" spans="6:13" x14ac:dyDescent="0.25">
      <c r="F5" s="12" t="s">
        <v>54</v>
      </c>
      <c r="H5" t="s">
        <v>60</v>
      </c>
      <c r="J5" t="s">
        <v>61</v>
      </c>
    </row>
    <row r="6" spans="6:13" x14ac:dyDescent="0.25">
      <c r="F6" s="12" t="s">
        <v>58</v>
      </c>
      <c r="H6" t="s">
        <v>16</v>
      </c>
      <c r="J6" t="s">
        <v>22</v>
      </c>
      <c r="M6" s="60" t="s">
        <v>57</v>
      </c>
    </row>
    <row r="7" spans="6:13" x14ac:dyDescent="0.25">
      <c r="F7" s="12" t="s">
        <v>59</v>
      </c>
      <c r="H7" t="s">
        <v>18</v>
      </c>
      <c r="J7" t="s">
        <v>49</v>
      </c>
      <c r="M7" s="58" t="s">
        <v>0</v>
      </c>
    </row>
    <row r="8" spans="6:13" x14ac:dyDescent="0.25">
      <c r="H8" t="s">
        <v>17</v>
      </c>
      <c r="J8" t="s">
        <v>42</v>
      </c>
      <c r="M8" s="58" t="s">
        <v>1</v>
      </c>
    </row>
    <row r="9" spans="6:13" x14ac:dyDescent="0.25">
      <c r="J9" t="s">
        <v>41</v>
      </c>
      <c r="M9" s="58" t="s">
        <v>2</v>
      </c>
    </row>
    <row r="10" spans="6:13" x14ac:dyDescent="0.25">
      <c r="J10" t="s">
        <v>43</v>
      </c>
      <c r="M10" s="58" t="s">
        <v>3</v>
      </c>
    </row>
    <row r="11" spans="6:13" x14ac:dyDescent="0.25">
      <c r="J11" t="s">
        <v>50</v>
      </c>
      <c r="M11" s="58" t="s">
        <v>4</v>
      </c>
    </row>
    <row r="12" spans="6:13" x14ac:dyDescent="0.25">
      <c r="J12" t="s">
        <v>23</v>
      </c>
      <c r="M12" s="58" t="s">
        <v>5</v>
      </c>
    </row>
    <row r="13" spans="6:13" x14ac:dyDescent="0.25">
      <c r="J13" t="s">
        <v>35</v>
      </c>
      <c r="M13" s="58" t="s">
        <v>6</v>
      </c>
    </row>
    <row r="14" spans="6:13" x14ac:dyDescent="0.25">
      <c r="J14" t="s">
        <v>48</v>
      </c>
      <c r="M14" s="58" t="s">
        <v>7</v>
      </c>
    </row>
    <row r="15" spans="6:13" x14ac:dyDescent="0.25">
      <c r="J15" t="s">
        <v>39</v>
      </c>
      <c r="M15" s="58" t="s">
        <v>8</v>
      </c>
    </row>
    <row r="16" spans="6:13" x14ac:dyDescent="0.25">
      <c r="J16" t="s">
        <v>40</v>
      </c>
      <c r="M16" s="58" t="s">
        <v>9</v>
      </c>
    </row>
    <row r="17" spans="10:13" x14ac:dyDescent="0.25">
      <c r="J17" t="s">
        <v>34</v>
      </c>
      <c r="M17" s="58" t="s">
        <v>10</v>
      </c>
    </row>
    <row r="18" spans="10:13" x14ac:dyDescent="0.25">
      <c r="J18" t="s">
        <v>33</v>
      </c>
      <c r="M18" s="58" t="s">
        <v>11</v>
      </c>
    </row>
    <row r="19" spans="10:13" x14ac:dyDescent="0.25">
      <c r="J19" t="s">
        <v>25</v>
      </c>
      <c r="M19" s="59"/>
    </row>
    <row r="20" spans="10:13" x14ac:dyDescent="0.25">
      <c r="J20" t="s">
        <v>52</v>
      </c>
    </row>
    <row r="21" spans="10:13" x14ac:dyDescent="0.25">
      <c r="J21" t="s">
        <v>36</v>
      </c>
    </row>
    <row r="22" spans="10:13" x14ac:dyDescent="0.25">
      <c r="J22" t="s">
        <v>38</v>
      </c>
    </row>
    <row r="23" spans="10:13" x14ac:dyDescent="0.25">
      <c r="J23" t="s">
        <v>20</v>
      </c>
    </row>
    <row r="24" spans="10:13" x14ac:dyDescent="0.25">
      <c r="J24" t="s">
        <v>53</v>
      </c>
    </row>
    <row r="25" spans="10:13" x14ac:dyDescent="0.25">
      <c r="J25" t="s">
        <v>51</v>
      </c>
    </row>
    <row r="26" spans="10:13" x14ac:dyDescent="0.25">
      <c r="J26" t="s">
        <v>31</v>
      </c>
    </row>
    <row r="27" spans="10:13" x14ac:dyDescent="0.25">
      <c r="J27" t="s">
        <v>21</v>
      </c>
    </row>
    <row r="28" spans="10:13" x14ac:dyDescent="0.25">
      <c r="J28" t="s">
        <v>37</v>
      </c>
    </row>
    <row r="29" spans="10:13" x14ac:dyDescent="0.25">
      <c r="J29" t="s">
        <v>24</v>
      </c>
    </row>
  </sheetData>
  <autoFilter ref="M6:M18"/>
  <pageMargins left="0.511811024" right="0.511811024" top="0.78740157499999996" bottom="0.78740157499999996" header="0.31496062000000002" footer="0.31496062000000002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Fluxo de Caixa (Modelo)</vt:lpstr>
      <vt:lpstr>Fluxo de Caixa</vt:lpstr>
      <vt:lpstr>Lançamentos Entradas e Saídas</vt:lpstr>
      <vt:lpstr>Validação de 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Ferreira</dc:creator>
  <cp:lastModifiedBy>Administrativo</cp:lastModifiedBy>
  <cp:lastPrinted>2020-08-21T15:03:01Z</cp:lastPrinted>
  <dcterms:created xsi:type="dcterms:W3CDTF">2020-08-20T18:10:45Z</dcterms:created>
  <dcterms:modified xsi:type="dcterms:W3CDTF">2023-02-27T12:47:02Z</dcterms:modified>
</cp:coreProperties>
</file>